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45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районы'!$A$1:$P$55</definedName>
  </definedNames>
  <calcPr fullCalcOnLoad="1"/>
</workbook>
</file>

<file path=xl/sharedStrings.xml><?xml version="1.0" encoding="utf-8"?>
<sst xmlns="http://schemas.openxmlformats.org/spreadsheetml/2006/main" count="65" uniqueCount="49">
  <si>
    <t>Сведения о среднемесячной заработной плате работников  муниципальных учреждений образования</t>
  </si>
  <si>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</si>
  <si>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</si>
  <si>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</si>
  <si>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</si>
  <si>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</si>
  <si>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</si>
  <si>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</si>
  <si>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</si>
  <si>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</si>
  <si>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</si>
  <si>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</si>
  <si>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</si>
  <si>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</si>
  <si>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</si>
  <si>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</si>
  <si>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</si>
  <si>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</si>
  <si>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</si>
  <si>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</si>
  <si>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</si>
  <si>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</si>
  <si>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</si>
  <si>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</si>
  <si>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</si>
  <si>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</si>
  <si>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</si>
  <si>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</si>
  <si>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</si>
  <si>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</si>
  <si>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</si>
  <si>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</si>
  <si>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</si>
  <si>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</si>
  <si>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</si>
  <si>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</si>
  <si>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</si>
  <si>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</si>
  <si>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педагогические работники, реализующие программы общего  образования, в том числе:</t>
  </si>
  <si>
    <t>педагогические работники, реализующие программы дополнительного образования детей</t>
  </si>
  <si>
    <t xml:space="preserve">воспитатели, реализующие программы дошкольного образования </t>
  </si>
  <si>
    <t xml:space="preserve">другие педагогические  работники, реализующие программы дошкольного образования </t>
  </si>
  <si>
    <t>Из них всего работников учреждений молодежной политики, домов молодежи</t>
  </si>
  <si>
    <t>Детско-юношеские спортивные школы, всего, в том числе:</t>
  </si>
  <si>
    <t>Иванова Марина Сергеевна,</t>
  </si>
  <si>
    <t>55 - 409,</t>
  </si>
  <si>
    <t xml:space="preserve">Председатель  комитета                                                           Т.А. Павлушина </t>
  </si>
  <si>
    <t>Прочие учреждения (без органов управления образованием) -  всего, в т.ч.:</t>
  </si>
  <si>
    <t xml:space="preserve">Отчет за  январь - сентябрь 2020 года по Хвойнинскому муниципальному району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</si>
</sst>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 horizontal="left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0" borderId="27" xfId="0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2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33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17" xfId="0" applyFont="1" applyBorder="1" applyAlignment="1">
      <alignment wrapText="1"/>
    </xf>
    <xf numFmtId="0" fontId="4" fillId="10" borderId="25" xfId="0" applyFont="1" applyFill="1" applyBorder="1" applyAlignment="1">
      <alignment horizontal="left"/>
    </xf>
    <xf numFmtId="0" fontId="3" fillId="10" borderId="26" xfId="0" applyFont="1" applyFill="1" applyBorder="1" applyAlignment="1">
      <alignment/>
    </xf>
    <xf numFmtId="0" fontId="3" fillId="10" borderId="37" xfId="0" applyFont="1" applyFill="1" applyBorder="1" applyAlignment="1">
      <alignment/>
    </xf>
    <xf numFmtId="0" fontId="3" fillId="10" borderId="25" xfId="0" applyFont="1" applyFill="1" applyBorder="1" applyAlignment="1">
      <alignment/>
    </xf>
    <xf numFmtId="0" fontId="3" fillId="10" borderId="38" xfId="0" applyFont="1" applyFill="1" applyBorder="1" applyAlignment="1">
      <alignment/>
    </xf>
    <xf numFmtId="0" fontId="2" fillId="10" borderId="32" xfId="0" applyFont="1" applyFill="1" applyBorder="1" applyAlignment="1">
      <alignment/>
    </xf>
    <xf numFmtId="0" fontId="4" fillId="10" borderId="25" xfId="0" applyFont="1" applyFill="1" applyBorder="1" applyAlignment="1">
      <alignment horizontal="left"/>
    </xf>
    <xf numFmtId="0" fontId="4" fillId="10" borderId="14" xfId="0" applyFont="1" applyFill="1" applyBorder="1" applyAlignment="1">
      <alignment horizontal="left"/>
    </xf>
    <xf numFmtId="0" fontId="3" fillId="10" borderId="14" xfId="0" applyFont="1" applyFill="1" applyBorder="1" applyAlignment="1">
      <alignment wrapText="1"/>
    </xf>
    <xf numFmtId="0" fontId="3" fillId="10" borderId="30" xfId="0" applyFont="1" applyFill="1" applyBorder="1" applyAlignment="1">
      <alignment/>
    </xf>
    <xf numFmtId="0" fontId="3" fillId="10" borderId="26" xfId="0" applyFont="1" applyFill="1" applyBorder="1" applyAlignment="1">
      <alignment/>
    </xf>
    <xf numFmtId="0" fontId="3" fillId="10" borderId="38" xfId="0" applyFont="1" applyFill="1" applyBorder="1" applyAlignment="1">
      <alignment/>
    </xf>
    <xf numFmtId="0" fontId="4" fillId="10" borderId="27" xfId="0" applyFont="1" applyFill="1" applyBorder="1" applyAlignment="1">
      <alignment horizontal="left"/>
    </xf>
    <xf numFmtId="0" fontId="3" fillId="10" borderId="15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/>
    </xf>
    <xf numFmtId="0" fontId="4" fillId="34" borderId="39" xfId="0" applyFont="1" applyFill="1" applyBorder="1" applyAlignment="1">
      <alignment horizontal="left"/>
    </xf>
    <xf numFmtId="14" fontId="2" fillId="0" borderId="0" xfId="0" applyNumberFormat="1" applyFont="1" applyAlignment="1">
      <alignment/>
    </xf>
    <xf numFmtId="0" fontId="3" fillId="10" borderId="26" xfId="0" applyFont="1" applyFill="1" applyBorder="1" applyAlignment="1">
      <alignment wrapText="1"/>
    </xf>
    <xf numFmtId="0" fontId="3" fillId="10" borderId="25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84" fontId="2" fillId="0" borderId="17" xfId="0" applyNumberFormat="1" applyFont="1" applyBorder="1" applyAlignment="1">
      <alignment/>
    </xf>
    <xf numFmtId="184" fontId="2" fillId="0" borderId="20" xfId="0" applyNumberFormat="1" applyFont="1" applyBorder="1" applyAlignment="1">
      <alignment/>
    </xf>
    <xf numFmtId="0" fontId="44" fillId="0" borderId="0" xfId="0" applyFont="1" applyAlignment="1">
      <alignment/>
    </xf>
    <xf numFmtId="184" fontId="44" fillId="0" borderId="0" xfId="0" applyNumberFormat="1" applyFont="1" applyAlignment="1">
      <alignment/>
    </xf>
    <xf numFmtId="0" fontId="3" fillId="10" borderId="26" xfId="0" applyFont="1" applyFill="1" applyBorder="1" applyAlignment="1">
      <alignment horizontal="center" wrapText="1"/>
    </xf>
    <xf numFmtId="184" fontId="2" fillId="0" borderId="13" xfId="0" applyNumberFormat="1" applyFont="1" applyBorder="1" applyAlignment="1">
      <alignment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1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47</xdr:row>
      <xdr:rowOff>104775</xdr:rowOff>
    </xdr:from>
    <xdr:to>
      <xdr:col>5</xdr:col>
      <xdr:colOff>28575</xdr:colOff>
      <xdr:row>51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370647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view="pageBreakPreview" zoomScale="75" zoomScaleNormal="75" zoomScaleSheetLayoutView="75" zoomScalePageLayoutView="0" workbookViewId="0" topLeftCell="A1">
      <pane xSplit="2" ySplit="7" topLeftCell="D2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8" sqref="P8:P47"/>
    </sheetView>
  </sheetViews>
  <sheetFormatPr defaultColWidth="8.88671875" defaultRowHeight="18.75"/>
  <cols>
    <col min="1" max="1" width="2.5546875" style="21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4.335937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9.99609375" style="0" customWidth="1"/>
    <col min="17" max="17" width="16.6640625" style="0" customWidth="1"/>
  </cols>
  <sheetData>
    <row r="1" spans="1:13" s="3" customFormat="1" ht="30" customHeight="1" thickBot="1">
      <c r="A1" s="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3" customFormat="1" ht="18.75" customHeight="1" hidden="1">
      <c r="A2" s="4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5" s="3" customFormat="1" ht="24.75" customHeight="1" thickBot="1">
      <c r="A3" s="5"/>
      <c r="B3" s="6"/>
      <c r="C3" s="94" t="s">
        <v>48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s="3" customFormat="1" ht="65.25" customHeight="1" thickBot="1">
      <c r="A4" s="7"/>
      <c r="B4" s="78">
        <f>L29+N29</f>
        <v>1207275.7</v>
      </c>
      <c r="C4" s="84" t="s">
        <v>1</v>
      </c>
      <c r="D4" s="85"/>
      <c r="E4" s="85"/>
      <c r="F4" s="84" t="s">
        <v>35</v>
      </c>
      <c r="G4" s="85"/>
      <c r="H4" s="90"/>
      <c r="I4" s="84" t="s">
        <v>36</v>
      </c>
      <c r="J4" s="85"/>
      <c r="K4" s="85"/>
      <c r="L4" s="85"/>
      <c r="M4" s="85"/>
      <c r="N4" s="85"/>
      <c r="O4" s="91" t="s">
        <v>37</v>
      </c>
    </row>
    <row r="5" spans="1:15" s="3" customFormat="1" ht="31.5" customHeight="1">
      <c r="A5" s="7"/>
      <c r="B5" s="8"/>
      <c r="C5" s="86" t="s">
        <v>2</v>
      </c>
      <c r="D5" s="88" t="s">
        <v>3</v>
      </c>
      <c r="E5" s="89"/>
      <c r="F5" s="98" t="s">
        <v>14</v>
      </c>
      <c r="G5" s="99"/>
      <c r="H5" s="96" t="s">
        <v>11</v>
      </c>
      <c r="I5" s="79" t="s">
        <v>33</v>
      </c>
      <c r="J5" s="80"/>
      <c r="K5" s="81"/>
      <c r="L5" s="79" t="s">
        <v>34</v>
      </c>
      <c r="M5" s="80"/>
      <c r="N5" s="81"/>
      <c r="O5" s="92"/>
    </row>
    <row r="6" spans="1:15" s="3" customFormat="1" ht="66.75" customHeight="1" thickBot="1">
      <c r="A6" s="9"/>
      <c r="B6" s="8"/>
      <c r="C6" s="87"/>
      <c r="D6" s="31" t="s">
        <v>18</v>
      </c>
      <c r="E6" s="42" t="s">
        <v>11</v>
      </c>
      <c r="F6" s="44" t="s">
        <v>19</v>
      </c>
      <c r="G6" s="40" t="s">
        <v>20</v>
      </c>
      <c r="H6" s="97"/>
      <c r="I6" s="39" t="s">
        <v>15</v>
      </c>
      <c r="J6" s="43" t="s">
        <v>16</v>
      </c>
      <c r="K6" s="41" t="s">
        <v>17</v>
      </c>
      <c r="L6" s="39" t="s">
        <v>15</v>
      </c>
      <c r="M6" s="43" t="s">
        <v>16</v>
      </c>
      <c r="N6" s="41" t="s">
        <v>17</v>
      </c>
      <c r="O6" s="93"/>
    </row>
    <row r="7" spans="1:15" ht="19.5" thickBot="1">
      <c r="A7" s="10">
        <v>1</v>
      </c>
      <c r="B7" s="11">
        <v>2</v>
      </c>
      <c r="C7" s="35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10">
        <v>9</v>
      </c>
      <c r="J7" s="36">
        <v>10</v>
      </c>
      <c r="K7" s="36">
        <v>11</v>
      </c>
      <c r="L7" s="37">
        <v>12</v>
      </c>
      <c r="M7" s="36">
        <v>13</v>
      </c>
      <c r="N7" s="37">
        <v>14</v>
      </c>
      <c r="O7" s="38">
        <v>15</v>
      </c>
    </row>
    <row r="8" spans="1:16" ht="18.75" customHeight="1" thickBot="1">
      <c r="A8" s="48"/>
      <c r="B8" s="66" t="s">
        <v>4</v>
      </c>
      <c r="C8" s="49">
        <f>D8+E8</f>
        <v>97.30000000000001</v>
      </c>
      <c r="D8" s="49">
        <f aca="true" t="shared" si="0" ref="D8:N8">D9+D10+D11+D14</f>
        <v>92.60000000000001</v>
      </c>
      <c r="E8" s="49">
        <f t="shared" si="0"/>
        <v>4.7</v>
      </c>
      <c r="F8" s="49">
        <f t="shared" si="0"/>
        <v>17797427.5</v>
      </c>
      <c r="G8" s="49">
        <f t="shared" si="0"/>
        <v>921387.8</v>
      </c>
      <c r="H8" s="49">
        <f t="shared" si="0"/>
        <v>638564.1</v>
      </c>
      <c r="I8" s="49">
        <f t="shared" si="0"/>
        <v>17790727.5</v>
      </c>
      <c r="J8" s="50">
        <f t="shared" si="0"/>
        <v>0</v>
      </c>
      <c r="K8" s="51">
        <f t="shared" si="0"/>
        <v>6700</v>
      </c>
      <c r="L8" s="49">
        <f t="shared" si="0"/>
        <v>638564.1</v>
      </c>
      <c r="M8" s="52">
        <f t="shared" si="0"/>
        <v>0</v>
      </c>
      <c r="N8" s="49">
        <f t="shared" si="0"/>
        <v>0</v>
      </c>
      <c r="O8" s="53">
        <f>F8/D8/9</f>
        <v>21355.204583633305</v>
      </c>
      <c r="P8" s="102">
        <f>(F8+H8)/9/D8</f>
        <v>22121.42020638349</v>
      </c>
    </row>
    <row r="9" spans="1:16" ht="13.5" customHeight="1" thickBot="1">
      <c r="A9" s="12"/>
      <c r="B9" s="47" t="s">
        <v>5</v>
      </c>
      <c r="C9" s="15">
        <f aca="true" t="shared" si="1" ref="C9:C30">D9+E9</f>
        <v>2.6</v>
      </c>
      <c r="D9" s="73">
        <v>2.6</v>
      </c>
      <c r="E9" s="73"/>
      <c r="F9" s="13">
        <v>868343.8</v>
      </c>
      <c r="G9" s="13">
        <v>50643.6</v>
      </c>
      <c r="H9" s="13"/>
      <c r="I9" s="13">
        <v>868343.8</v>
      </c>
      <c r="J9" s="13"/>
      <c r="K9" s="13"/>
      <c r="L9" s="13"/>
      <c r="M9" s="13"/>
      <c r="N9" s="13"/>
      <c r="O9" s="53">
        <f aca="true" t="shared" si="2" ref="O9:O47">F9/D9/9</f>
        <v>37108.709401709406</v>
      </c>
      <c r="P9" s="102">
        <f aca="true" t="shared" si="3" ref="P9:P47">(F9+H9)/9/D9</f>
        <v>37108.709401709406</v>
      </c>
    </row>
    <row r="10" spans="1:16" ht="13.5" customHeight="1" thickBot="1">
      <c r="A10" s="12"/>
      <c r="B10" s="47" t="s">
        <v>12</v>
      </c>
      <c r="C10" s="15">
        <f t="shared" si="1"/>
        <v>0</v>
      </c>
      <c r="D10" s="73"/>
      <c r="E10" s="73"/>
      <c r="F10" s="13"/>
      <c r="G10" s="13"/>
      <c r="H10" s="13"/>
      <c r="I10" s="13"/>
      <c r="J10" s="13"/>
      <c r="K10" s="13"/>
      <c r="L10" s="13"/>
      <c r="M10" s="13"/>
      <c r="N10" s="13"/>
      <c r="O10" s="53" t="e">
        <f t="shared" si="2"/>
        <v>#DIV/0!</v>
      </c>
      <c r="P10" s="102" t="e">
        <f t="shared" si="3"/>
        <v>#DIV/0!</v>
      </c>
    </row>
    <row r="11" spans="1:18" ht="18" customHeight="1" thickBot="1">
      <c r="A11" s="12"/>
      <c r="B11" s="32" t="s">
        <v>24</v>
      </c>
      <c r="C11" s="15">
        <f t="shared" si="1"/>
        <v>44.1</v>
      </c>
      <c r="D11" s="74">
        <f>D12+D13</f>
        <v>44.1</v>
      </c>
      <c r="E11" s="74">
        <f aca="true" t="shared" si="4" ref="E11:N11">E12+E13</f>
        <v>0</v>
      </c>
      <c r="F11" s="74">
        <f t="shared" si="4"/>
        <v>11480205.3</v>
      </c>
      <c r="G11" s="74">
        <f t="shared" si="4"/>
        <v>285261.7</v>
      </c>
      <c r="H11" s="74">
        <f t="shared" si="4"/>
        <v>0</v>
      </c>
      <c r="I11" s="74">
        <f t="shared" si="4"/>
        <v>11473505.3</v>
      </c>
      <c r="J11" s="74">
        <f t="shared" si="4"/>
        <v>0</v>
      </c>
      <c r="K11" s="74">
        <f t="shared" si="4"/>
        <v>6700</v>
      </c>
      <c r="L11" s="74">
        <f t="shared" si="4"/>
        <v>0</v>
      </c>
      <c r="M11" s="74">
        <f t="shared" si="4"/>
        <v>0</v>
      </c>
      <c r="N11" s="74">
        <f t="shared" si="4"/>
        <v>0</v>
      </c>
      <c r="O11" s="53">
        <f t="shared" si="2"/>
        <v>28924.679516250948</v>
      </c>
      <c r="P11" s="102">
        <f t="shared" si="3"/>
        <v>28924.679516250944</v>
      </c>
      <c r="Q11" s="75">
        <f>(F11+F25)/(D11+D25)/9</f>
        <v>29302.970459310087</v>
      </c>
      <c r="R11" s="76"/>
    </row>
    <row r="12" spans="1:18" ht="20.25" customHeight="1" thickBot="1">
      <c r="A12" s="12"/>
      <c r="B12" s="47" t="s">
        <v>23</v>
      </c>
      <c r="C12" s="15">
        <f t="shared" si="1"/>
        <v>36</v>
      </c>
      <c r="D12" s="73">
        <v>36</v>
      </c>
      <c r="E12" s="73"/>
      <c r="F12" s="13">
        <v>9075173.3</v>
      </c>
      <c r="G12" s="13">
        <v>120044.2</v>
      </c>
      <c r="H12" s="13"/>
      <c r="I12" s="13">
        <v>9073125.3</v>
      </c>
      <c r="J12" s="13"/>
      <c r="K12" s="13">
        <v>2048</v>
      </c>
      <c r="L12" s="13"/>
      <c r="M12" s="13"/>
      <c r="N12" s="13"/>
      <c r="O12" s="53">
        <f t="shared" si="2"/>
        <v>28009.79413580247</v>
      </c>
      <c r="P12" s="102">
        <f t="shared" si="3"/>
        <v>28009.79413580247</v>
      </c>
      <c r="Q12" s="75"/>
      <c r="R12" s="75"/>
    </row>
    <row r="13" spans="1:18" ht="28.5" customHeight="1" thickBot="1">
      <c r="A13" s="12"/>
      <c r="B13" s="32" t="s">
        <v>25</v>
      </c>
      <c r="C13" s="15">
        <f t="shared" si="1"/>
        <v>8.1</v>
      </c>
      <c r="D13" s="73">
        <v>8.1</v>
      </c>
      <c r="E13" s="73"/>
      <c r="F13" s="13">
        <v>2405032</v>
      </c>
      <c r="G13" s="13">
        <v>165217.5</v>
      </c>
      <c r="H13" s="13"/>
      <c r="I13" s="13">
        <v>2400380</v>
      </c>
      <c r="J13" s="13"/>
      <c r="K13" s="13">
        <v>4652</v>
      </c>
      <c r="L13" s="13"/>
      <c r="M13" s="13"/>
      <c r="N13" s="13"/>
      <c r="O13" s="53">
        <f t="shared" si="2"/>
        <v>32990.83676268862</v>
      </c>
      <c r="P13" s="102">
        <f t="shared" si="3"/>
        <v>32990.83676268861</v>
      </c>
      <c r="Q13" s="76">
        <f>D11+D25</f>
        <v>58.3</v>
      </c>
      <c r="R13" s="75"/>
    </row>
    <row r="14" spans="1:18" ht="13.5" customHeight="1" thickBot="1">
      <c r="A14" s="12"/>
      <c r="B14" s="32" t="s">
        <v>21</v>
      </c>
      <c r="C14" s="15">
        <f t="shared" si="1"/>
        <v>50.60000000000001</v>
      </c>
      <c r="D14" s="74">
        <f>D15+D16</f>
        <v>45.900000000000006</v>
      </c>
      <c r="E14" s="74">
        <f aca="true" t="shared" si="5" ref="E14:N14">E15+E16</f>
        <v>4.7</v>
      </c>
      <c r="F14" s="74">
        <f t="shared" si="5"/>
        <v>5448878.4</v>
      </c>
      <c r="G14" s="74">
        <f t="shared" si="5"/>
        <v>585482.5</v>
      </c>
      <c r="H14" s="74">
        <f t="shared" si="5"/>
        <v>638564.1</v>
      </c>
      <c r="I14" s="74">
        <f t="shared" si="5"/>
        <v>5448878.4</v>
      </c>
      <c r="J14" s="74">
        <f t="shared" si="5"/>
        <v>0</v>
      </c>
      <c r="K14" s="74">
        <f t="shared" si="5"/>
        <v>0</v>
      </c>
      <c r="L14" s="74">
        <f t="shared" si="5"/>
        <v>638564.1</v>
      </c>
      <c r="M14" s="74">
        <f t="shared" si="5"/>
        <v>0</v>
      </c>
      <c r="N14" s="74">
        <f t="shared" si="5"/>
        <v>0</v>
      </c>
      <c r="O14" s="53">
        <f t="shared" si="2"/>
        <v>13190.216412490921</v>
      </c>
      <c r="P14" s="102">
        <f t="shared" si="3"/>
        <v>14736.002178649236</v>
      </c>
      <c r="Q14" s="75"/>
      <c r="R14" s="75"/>
    </row>
    <row r="15" spans="1:18" ht="25.5" customHeight="1" thickBot="1">
      <c r="A15" s="12"/>
      <c r="B15" s="32" t="s">
        <v>26</v>
      </c>
      <c r="C15" s="15">
        <f t="shared" si="1"/>
        <v>24.8</v>
      </c>
      <c r="D15" s="73">
        <v>24.8</v>
      </c>
      <c r="E15" s="73"/>
      <c r="F15" s="13">
        <v>2778532.5</v>
      </c>
      <c r="G15" s="13">
        <v>166737.4</v>
      </c>
      <c r="H15" s="13"/>
      <c r="I15" s="13">
        <v>2778532.5</v>
      </c>
      <c r="J15" s="13"/>
      <c r="K15" s="13"/>
      <c r="L15" s="13"/>
      <c r="M15" s="13"/>
      <c r="N15" s="13"/>
      <c r="O15" s="53">
        <f t="shared" si="2"/>
        <v>12448.622311827956</v>
      </c>
      <c r="P15" s="102">
        <f t="shared" si="3"/>
        <v>12448.622311827956</v>
      </c>
      <c r="Q15" s="75"/>
      <c r="R15" s="75"/>
    </row>
    <row r="16" spans="1:18" ht="13.5" customHeight="1" thickBot="1">
      <c r="A16" s="12"/>
      <c r="B16" s="32" t="s">
        <v>27</v>
      </c>
      <c r="C16" s="15">
        <f t="shared" si="1"/>
        <v>25.8</v>
      </c>
      <c r="D16" s="73">
        <v>21.1</v>
      </c>
      <c r="E16" s="73">
        <v>4.7</v>
      </c>
      <c r="F16" s="13">
        <v>2670345.9</v>
      </c>
      <c r="G16" s="13">
        <v>418745.1</v>
      </c>
      <c r="H16" s="13">
        <v>638564.1</v>
      </c>
      <c r="I16" s="13">
        <v>2670345.9</v>
      </c>
      <c r="J16" s="13"/>
      <c r="K16" s="13"/>
      <c r="L16" s="13">
        <v>638564.1</v>
      </c>
      <c r="M16" s="13"/>
      <c r="N16" s="13"/>
      <c r="O16" s="53">
        <f t="shared" si="2"/>
        <v>14061.853080568719</v>
      </c>
      <c r="P16" s="102">
        <f t="shared" si="3"/>
        <v>17424.486571879937</v>
      </c>
      <c r="Q16" s="75"/>
      <c r="R16" s="75"/>
    </row>
    <row r="17" spans="1:18" ht="31.5" customHeight="1" thickBot="1">
      <c r="A17" s="60">
        <v>2</v>
      </c>
      <c r="B17" s="67" t="s">
        <v>6</v>
      </c>
      <c r="C17" s="49">
        <f>D17+E17</f>
        <v>206.79999999999998</v>
      </c>
      <c r="D17" s="49">
        <f>D18+D19+D20+D24+D25+D26+D27</f>
        <v>193.39999999999998</v>
      </c>
      <c r="E17" s="49">
        <f aca="true" t="shared" si="6" ref="E17:N17">E18+E19+E20+E24+E25+E26+E27</f>
        <v>13.4</v>
      </c>
      <c r="F17" s="49">
        <f t="shared" si="6"/>
        <v>42625077.9</v>
      </c>
      <c r="G17" s="49">
        <f t="shared" si="6"/>
        <v>2207597.4</v>
      </c>
      <c r="H17" s="49">
        <f t="shared" si="6"/>
        <v>1914372.1</v>
      </c>
      <c r="I17" s="49">
        <f t="shared" si="6"/>
        <v>42317070.099999994</v>
      </c>
      <c r="J17" s="49">
        <f t="shared" si="6"/>
        <v>0</v>
      </c>
      <c r="K17" s="49">
        <f t="shared" si="6"/>
        <v>308007.80000000005</v>
      </c>
      <c r="L17" s="49">
        <f t="shared" si="6"/>
        <v>1736700.7000000002</v>
      </c>
      <c r="M17" s="49">
        <f t="shared" si="6"/>
        <v>0</v>
      </c>
      <c r="N17" s="49">
        <f t="shared" si="6"/>
        <v>177671.4</v>
      </c>
      <c r="O17" s="53">
        <f t="shared" si="2"/>
        <v>24488.726818338506</v>
      </c>
      <c r="P17" s="102">
        <f t="shared" si="3"/>
        <v>25588.561415603817</v>
      </c>
      <c r="Q17" s="75">
        <f>(F17+H17)/9/D17</f>
        <v>25588.561415603817</v>
      </c>
      <c r="R17" s="76"/>
    </row>
    <row r="18" spans="1:18" ht="13.5" customHeight="1" thickBot="1">
      <c r="A18" s="17"/>
      <c r="B18" s="68" t="s">
        <v>5</v>
      </c>
      <c r="C18" s="15">
        <f t="shared" si="1"/>
        <v>6</v>
      </c>
      <c r="D18" s="73">
        <v>6</v>
      </c>
      <c r="E18" s="73"/>
      <c r="F18" s="13">
        <v>2879935.8</v>
      </c>
      <c r="G18" s="13">
        <v>201340.2</v>
      </c>
      <c r="H18" s="13"/>
      <c r="I18" s="13">
        <v>2858457.8</v>
      </c>
      <c r="J18" s="13"/>
      <c r="K18" s="13">
        <v>21478</v>
      </c>
      <c r="L18" s="13"/>
      <c r="M18" s="13"/>
      <c r="N18" s="13"/>
      <c r="O18" s="53">
        <f t="shared" si="2"/>
        <v>53332.14444444444</v>
      </c>
      <c r="P18" s="102">
        <f t="shared" si="3"/>
        <v>53332.14444444444</v>
      </c>
      <c r="Q18" s="75"/>
      <c r="R18" s="75"/>
    </row>
    <row r="19" spans="1:18" ht="13.5" customHeight="1" thickBot="1">
      <c r="A19" s="17"/>
      <c r="B19" s="47" t="s">
        <v>12</v>
      </c>
      <c r="C19" s="15">
        <f t="shared" si="1"/>
        <v>8.1</v>
      </c>
      <c r="D19" s="73">
        <v>8.1</v>
      </c>
      <c r="E19" s="73"/>
      <c r="F19" s="13">
        <v>2839807.7</v>
      </c>
      <c r="G19" s="13">
        <v>320362.3</v>
      </c>
      <c r="H19" s="13"/>
      <c r="I19" s="13">
        <v>2808073.3</v>
      </c>
      <c r="J19" s="13"/>
      <c r="K19" s="13">
        <v>31734.4</v>
      </c>
      <c r="L19" s="13"/>
      <c r="M19" s="13"/>
      <c r="N19" s="13"/>
      <c r="O19" s="53">
        <f t="shared" si="2"/>
        <v>38954.83813443073</v>
      </c>
      <c r="P19" s="102">
        <f t="shared" si="3"/>
        <v>38954.838134430734</v>
      </c>
      <c r="Q19" s="75"/>
      <c r="R19" s="75"/>
    </row>
    <row r="20" spans="1:18" ht="36.75" customHeight="1" thickBot="1">
      <c r="A20" s="17"/>
      <c r="B20" s="47" t="s">
        <v>38</v>
      </c>
      <c r="C20" s="15">
        <f t="shared" si="1"/>
        <v>107.7</v>
      </c>
      <c r="D20" s="73">
        <f>D21+D22+D23</f>
        <v>104.5</v>
      </c>
      <c r="E20" s="73">
        <f aca="true" t="shared" si="7" ref="E20:N20">E21+E22+E23</f>
        <v>3.2</v>
      </c>
      <c r="F20" s="73">
        <f t="shared" si="7"/>
        <v>24821185.2</v>
      </c>
      <c r="G20" s="73">
        <f t="shared" si="7"/>
        <v>822257.9</v>
      </c>
      <c r="H20" s="73">
        <f t="shared" si="7"/>
        <v>522064</v>
      </c>
      <c r="I20" s="73">
        <f t="shared" si="7"/>
        <v>24718069.099999998</v>
      </c>
      <c r="J20" s="73">
        <f t="shared" si="7"/>
        <v>0</v>
      </c>
      <c r="K20" s="73">
        <f t="shared" si="7"/>
        <v>103116.1</v>
      </c>
      <c r="L20" s="73">
        <f t="shared" si="7"/>
        <v>519031.5</v>
      </c>
      <c r="M20" s="73">
        <f t="shared" si="7"/>
        <v>0</v>
      </c>
      <c r="N20" s="73">
        <f t="shared" si="7"/>
        <v>3032.5</v>
      </c>
      <c r="O20" s="53">
        <f t="shared" si="2"/>
        <v>26391.478149920255</v>
      </c>
      <c r="P20" s="102">
        <f t="shared" si="3"/>
        <v>26946.570122275385</v>
      </c>
      <c r="Q20" s="76"/>
      <c r="R20" s="75"/>
    </row>
    <row r="21" spans="1:18" ht="21.75" customHeight="1" thickBot="1">
      <c r="A21" s="12"/>
      <c r="B21" s="47" t="s">
        <v>28</v>
      </c>
      <c r="C21" s="15">
        <f t="shared" si="1"/>
        <v>103.6</v>
      </c>
      <c r="D21" s="73">
        <v>101.1</v>
      </c>
      <c r="E21" s="73">
        <v>2.5</v>
      </c>
      <c r="F21" s="13">
        <v>24005378.9</v>
      </c>
      <c r="G21" s="13">
        <v>738740</v>
      </c>
      <c r="H21" s="13">
        <v>407970.8</v>
      </c>
      <c r="I21" s="13">
        <v>23935206.4</v>
      </c>
      <c r="J21" s="13"/>
      <c r="K21" s="13">
        <v>70172.5</v>
      </c>
      <c r="L21" s="13">
        <v>404938.3</v>
      </c>
      <c r="M21" s="13"/>
      <c r="N21" s="13">
        <v>3032.5</v>
      </c>
      <c r="O21" s="53">
        <f t="shared" si="2"/>
        <v>26382.43642158479</v>
      </c>
      <c r="P21" s="102">
        <f t="shared" si="3"/>
        <v>26830.80525332454</v>
      </c>
      <c r="Q21" s="76"/>
      <c r="R21" s="75"/>
    </row>
    <row r="22" spans="1:16" ht="13.5" customHeight="1" thickBot="1">
      <c r="A22" s="12"/>
      <c r="B22" s="47" t="s">
        <v>29</v>
      </c>
      <c r="C22" s="15">
        <f t="shared" si="1"/>
        <v>0</v>
      </c>
      <c r="D22" s="73"/>
      <c r="E22" s="73"/>
      <c r="F22" s="13"/>
      <c r="G22" s="13"/>
      <c r="H22" s="13"/>
      <c r="I22" s="13"/>
      <c r="J22" s="13"/>
      <c r="K22" s="13"/>
      <c r="L22" s="13"/>
      <c r="M22" s="13"/>
      <c r="N22" s="13"/>
      <c r="O22" s="53" t="e">
        <f t="shared" si="2"/>
        <v>#DIV/0!</v>
      </c>
      <c r="P22" s="102" t="e">
        <f t="shared" si="3"/>
        <v>#DIV/0!</v>
      </c>
    </row>
    <row r="23" spans="1:16" ht="13.5" customHeight="1" thickBot="1">
      <c r="A23" s="12"/>
      <c r="B23" s="69" t="s">
        <v>30</v>
      </c>
      <c r="C23" s="15">
        <f t="shared" si="1"/>
        <v>4.1</v>
      </c>
      <c r="D23" s="73">
        <v>3.4</v>
      </c>
      <c r="E23" s="73">
        <v>0.7</v>
      </c>
      <c r="F23" s="13">
        <v>815806.3</v>
      </c>
      <c r="G23" s="13">
        <v>83517.9</v>
      </c>
      <c r="H23" s="13">
        <v>114093.2</v>
      </c>
      <c r="I23" s="13">
        <v>782862.7</v>
      </c>
      <c r="J23" s="13"/>
      <c r="K23" s="13">
        <v>32943.6</v>
      </c>
      <c r="L23" s="13">
        <v>114093.2</v>
      </c>
      <c r="M23" s="13"/>
      <c r="N23" s="13"/>
      <c r="O23" s="53">
        <f t="shared" si="2"/>
        <v>26660.336601307194</v>
      </c>
      <c r="P23" s="102">
        <f t="shared" si="3"/>
        <v>30388.87254901961</v>
      </c>
    </row>
    <row r="24" spans="1:16" ht="29.25" customHeight="1" thickBot="1">
      <c r="A24" s="12"/>
      <c r="B24" s="32" t="s">
        <v>22</v>
      </c>
      <c r="C24" s="15">
        <f t="shared" si="1"/>
        <v>0.2</v>
      </c>
      <c r="D24" s="73"/>
      <c r="E24" s="73">
        <v>0.2</v>
      </c>
      <c r="F24" s="13"/>
      <c r="G24" s="13"/>
      <c r="H24" s="13">
        <v>47204.8</v>
      </c>
      <c r="I24" s="13"/>
      <c r="J24" s="13"/>
      <c r="K24" s="13"/>
      <c r="L24" s="13">
        <v>42172.3</v>
      </c>
      <c r="M24" s="13"/>
      <c r="N24" s="13">
        <v>5032.5</v>
      </c>
      <c r="O24" s="53" t="e">
        <f t="shared" si="2"/>
        <v>#DIV/0!</v>
      </c>
      <c r="P24" s="102" t="e">
        <f t="shared" si="3"/>
        <v>#DIV/0!</v>
      </c>
    </row>
    <row r="25" spans="1:16" ht="31.5" customHeight="1" thickBot="1">
      <c r="A25" s="29"/>
      <c r="B25" s="32" t="s">
        <v>40</v>
      </c>
      <c r="C25" s="15">
        <f t="shared" si="1"/>
        <v>14.2</v>
      </c>
      <c r="D25" s="73">
        <v>14.2</v>
      </c>
      <c r="E25" s="73"/>
      <c r="F25" s="13">
        <v>3895063.3</v>
      </c>
      <c r="G25" s="13">
        <v>302012.1</v>
      </c>
      <c r="H25" s="13"/>
      <c r="I25" s="13">
        <v>3875633.1</v>
      </c>
      <c r="J25" s="13"/>
      <c r="K25" s="13">
        <v>19430.2</v>
      </c>
      <c r="L25" s="13"/>
      <c r="M25" s="13"/>
      <c r="N25" s="13"/>
      <c r="O25" s="53">
        <f t="shared" si="2"/>
        <v>30477.80359937402</v>
      </c>
      <c r="P25" s="102">
        <f t="shared" si="3"/>
        <v>30477.80359937402</v>
      </c>
    </row>
    <row r="26" spans="1:16" ht="39" customHeight="1" thickBot="1">
      <c r="A26" s="29"/>
      <c r="B26" s="32" t="s">
        <v>41</v>
      </c>
      <c r="C26" s="15">
        <f t="shared" si="1"/>
        <v>0.9</v>
      </c>
      <c r="D26" s="73"/>
      <c r="E26" s="73">
        <v>0.9</v>
      </c>
      <c r="F26" s="13"/>
      <c r="G26" s="13"/>
      <c r="H26" s="13">
        <v>137827.6</v>
      </c>
      <c r="I26" s="13"/>
      <c r="J26" s="13"/>
      <c r="K26" s="13"/>
      <c r="L26" s="13">
        <v>136587.6</v>
      </c>
      <c r="M26" s="13"/>
      <c r="N26" s="13">
        <v>1240</v>
      </c>
      <c r="O26" s="53" t="e">
        <f t="shared" si="2"/>
        <v>#DIV/0!</v>
      </c>
      <c r="P26" s="102" t="e">
        <f t="shared" si="3"/>
        <v>#DIV/0!</v>
      </c>
    </row>
    <row r="27" spans="1:16" ht="13.5" customHeight="1" thickBot="1">
      <c r="A27" s="29"/>
      <c r="B27" s="47" t="s">
        <v>21</v>
      </c>
      <c r="C27" s="15">
        <f t="shared" si="1"/>
        <v>69.69999999999999</v>
      </c>
      <c r="D27" s="73">
        <f>D28+D29</f>
        <v>60.599999999999994</v>
      </c>
      <c r="E27" s="73">
        <f aca="true" t="shared" si="8" ref="E27:N27">E28+E29</f>
        <v>9.1</v>
      </c>
      <c r="F27" s="73">
        <f t="shared" si="8"/>
        <v>8189085.9</v>
      </c>
      <c r="G27" s="73">
        <f t="shared" si="8"/>
        <v>561624.9</v>
      </c>
      <c r="H27" s="73">
        <f t="shared" si="8"/>
        <v>1207275.7</v>
      </c>
      <c r="I27" s="73">
        <f t="shared" si="8"/>
        <v>8056836.8</v>
      </c>
      <c r="J27" s="73">
        <f t="shared" si="8"/>
        <v>0</v>
      </c>
      <c r="K27" s="73">
        <f t="shared" si="8"/>
        <v>132249.1</v>
      </c>
      <c r="L27" s="73">
        <f t="shared" si="8"/>
        <v>1038909.3</v>
      </c>
      <c r="M27" s="73">
        <f t="shared" si="8"/>
        <v>0</v>
      </c>
      <c r="N27" s="73">
        <f t="shared" si="8"/>
        <v>168366.4</v>
      </c>
      <c r="O27" s="53">
        <f t="shared" si="2"/>
        <v>15014.82563256326</v>
      </c>
      <c r="P27" s="102">
        <f t="shared" si="3"/>
        <v>17228.385771910525</v>
      </c>
    </row>
    <row r="28" spans="1:16" ht="27.75" customHeight="1" thickBot="1">
      <c r="A28" s="29"/>
      <c r="B28" s="47" t="s">
        <v>31</v>
      </c>
      <c r="C28" s="15">
        <f t="shared" si="1"/>
        <v>11.7</v>
      </c>
      <c r="D28" s="73">
        <v>11.7</v>
      </c>
      <c r="E28" s="73"/>
      <c r="F28" s="13">
        <v>1465760.5</v>
      </c>
      <c r="G28" s="13">
        <v>195194.1</v>
      </c>
      <c r="H28" s="13"/>
      <c r="I28" s="13">
        <v>1465760.5</v>
      </c>
      <c r="J28" s="13"/>
      <c r="K28" s="13"/>
      <c r="L28" s="13"/>
      <c r="M28" s="13"/>
      <c r="N28" s="13"/>
      <c r="O28" s="53">
        <f t="shared" si="2"/>
        <v>13919.852801519468</v>
      </c>
      <c r="P28" s="102">
        <f t="shared" si="3"/>
        <v>13919.85280151947</v>
      </c>
    </row>
    <row r="29" spans="1:16" ht="13.5" customHeight="1" thickBot="1">
      <c r="A29" s="29"/>
      <c r="B29" s="32" t="s">
        <v>32</v>
      </c>
      <c r="C29" s="13">
        <f t="shared" si="1"/>
        <v>58</v>
      </c>
      <c r="D29" s="73">
        <v>48.9</v>
      </c>
      <c r="E29" s="73">
        <v>9.1</v>
      </c>
      <c r="F29" s="13">
        <v>6723325.4</v>
      </c>
      <c r="G29" s="13">
        <v>366430.8</v>
      </c>
      <c r="H29" s="13">
        <v>1207275.7</v>
      </c>
      <c r="I29" s="13">
        <v>6591076.3</v>
      </c>
      <c r="J29" s="13"/>
      <c r="K29" s="13">
        <v>132249.1</v>
      </c>
      <c r="L29" s="13">
        <v>1038909.3</v>
      </c>
      <c r="M29" s="13"/>
      <c r="N29" s="13">
        <v>168366.4</v>
      </c>
      <c r="O29" s="53">
        <f t="shared" si="2"/>
        <v>15276.812997046127</v>
      </c>
      <c r="P29" s="102">
        <f t="shared" si="3"/>
        <v>18019.997955010225</v>
      </c>
    </row>
    <row r="30" spans="1:16" ht="44.25" customHeight="1" thickBot="1">
      <c r="A30" s="33"/>
      <c r="B30" s="32" t="s">
        <v>39</v>
      </c>
      <c r="C30" s="30">
        <f t="shared" si="1"/>
        <v>0</v>
      </c>
      <c r="D30" s="73">
        <v>0</v>
      </c>
      <c r="E30" s="7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53" t="e">
        <f t="shared" si="2"/>
        <v>#DIV/0!</v>
      </c>
      <c r="P30" s="102" t="e">
        <f t="shared" si="3"/>
        <v>#DIV/0!</v>
      </c>
    </row>
    <row r="31" spans="1:16" ht="35.25" customHeight="1" thickBot="1">
      <c r="A31" s="54">
        <v>3</v>
      </c>
      <c r="B31" s="61" t="s">
        <v>7</v>
      </c>
      <c r="C31" s="49">
        <f aca="true" t="shared" si="9" ref="C31:C46">D31+E31</f>
        <v>6</v>
      </c>
      <c r="D31" s="49">
        <f aca="true" t="shared" si="10" ref="D31:N31">D32+D33+D34+D35</f>
        <v>4.3</v>
      </c>
      <c r="E31" s="49">
        <f t="shared" si="10"/>
        <v>1.7</v>
      </c>
      <c r="F31" s="49">
        <f t="shared" si="10"/>
        <v>1087661.5</v>
      </c>
      <c r="G31" s="49">
        <f t="shared" si="10"/>
        <v>117936</v>
      </c>
      <c r="H31" s="49">
        <f t="shared" si="10"/>
        <v>373303.1</v>
      </c>
      <c r="I31" s="50">
        <f t="shared" si="10"/>
        <v>783765.3</v>
      </c>
      <c r="J31" s="50">
        <f t="shared" si="10"/>
        <v>0</v>
      </c>
      <c r="K31" s="50">
        <f t="shared" si="10"/>
        <v>303896.2</v>
      </c>
      <c r="L31" s="49">
        <f t="shared" si="10"/>
        <v>270267.9</v>
      </c>
      <c r="M31" s="49">
        <f t="shared" si="10"/>
        <v>0</v>
      </c>
      <c r="N31" s="49">
        <f t="shared" si="10"/>
        <v>103035.2</v>
      </c>
      <c r="O31" s="53">
        <f t="shared" si="2"/>
        <v>28104.948320413438</v>
      </c>
      <c r="P31" s="102">
        <f t="shared" si="3"/>
        <v>37751.02325581396</v>
      </c>
    </row>
    <row r="32" spans="1:16" ht="13.5" customHeight="1" thickBot="1">
      <c r="A32" s="12"/>
      <c r="B32" s="68" t="s">
        <v>5</v>
      </c>
      <c r="C32" s="15">
        <f t="shared" si="9"/>
        <v>0.3</v>
      </c>
      <c r="D32" s="13">
        <v>0.3</v>
      </c>
      <c r="E32" s="13">
        <v>0</v>
      </c>
      <c r="F32" s="13">
        <v>78769.7</v>
      </c>
      <c r="G32" s="13">
        <v>0</v>
      </c>
      <c r="H32" s="13">
        <v>0</v>
      </c>
      <c r="I32" s="13">
        <v>78769.7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53">
        <f t="shared" si="2"/>
        <v>29173.962962962964</v>
      </c>
      <c r="P32" s="102">
        <f t="shared" si="3"/>
        <v>29173.96296296296</v>
      </c>
    </row>
    <row r="33" spans="1:16" ht="13.5" customHeight="1" thickBot="1">
      <c r="A33" s="12"/>
      <c r="B33" s="47" t="s">
        <v>12</v>
      </c>
      <c r="C33" s="15">
        <f t="shared" si="9"/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53" t="e">
        <f t="shared" si="2"/>
        <v>#DIV/0!</v>
      </c>
      <c r="P33" s="102" t="e">
        <f t="shared" si="3"/>
        <v>#DIV/0!</v>
      </c>
    </row>
    <row r="34" spans="1:16" ht="13.5" customHeight="1" thickBot="1">
      <c r="A34" s="12"/>
      <c r="B34" s="47" t="s">
        <v>8</v>
      </c>
      <c r="C34" s="15">
        <f t="shared" si="9"/>
        <v>3.5</v>
      </c>
      <c r="D34" s="13">
        <v>3</v>
      </c>
      <c r="E34" s="13">
        <v>0.5</v>
      </c>
      <c r="F34" s="13">
        <v>891810</v>
      </c>
      <c r="G34" s="13">
        <v>117936</v>
      </c>
      <c r="H34" s="13">
        <v>171217.6</v>
      </c>
      <c r="I34" s="13">
        <v>587913.8</v>
      </c>
      <c r="J34" s="13">
        <v>0</v>
      </c>
      <c r="K34" s="13">
        <v>303896.2</v>
      </c>
      <c r="L34" s="13">
        <v>68182.4</v>
      </c>
      <c r="M34" s="13">
        <v>0</v>
      </c>
      <c r="N34" s="13">
        <v>103035.2</v>
      </c>
      <c r="O34" s="53">
        <f t="shared" si="2"/>
        <v>33030</v>
      </c>
      <c r="P34" s="102">
        <f t="shared" si="3"/>
        <v>39371.392592592594</v>
      </c>
    </row>
    <row r="35" spans="1:16" ht="17.25" customHeight="1" thickBot="1">
      <c r="A35" s="18"/>
      <c r="B35" s="32" t="s">
        <v>9</v>
      </c>
      <c r="C35" s="30">
        <f t="shared" si="9"/>
        <v>2.2</v>
      </c>
      <c r="D35" s="13">
        <v>1</v>
      </c>
      <c r="E35" s="13">
        <v>1.2</v>
      </c>
      <c r="F35" s="13">
        <v>117081.8</v>
      </c>
      <c r="G35" s="13">
        <v>0</v>
      </c>
      <c r="H35" s="13">
        <v>202085.5</v>
      </c>
      <c r="I35" s="13">
        <v>117081.8</v>
      </c>
      <c r="J35" s="13">
        <v>0</v>
      </c>
      <c r="K35" s="13">
        <v>0</v>
      </c>
      <c r="L35" s="13">
        <v>202085.5</v>
      </c>
      <c r="M35" s="13">
        <v>0</v>
      </c>
      <c r="N35" s="13">
        <v>0</v>
      </c>
      <c r="O35" s="53">
        <f t="shared" si="2"/>
        <v>13009.08888888889</v>
      </c>
      <c r="P35" s="102">
        <f t="shared" si="3"/>
        <v>35463.03333333333</v>
      </c>
    </row>
    <row r="36" spans="1:16" ht="40.5" customHeight="1" thickBot="1">
      <c r="A36" s="55">
        <v>4</v>
      </c>
      <c r="B36" s="56" t="s">
        <v>43</v>
      </c>
      <c r="C36" s="57">
        <f>D36+E36</f>
        <v>7.2</v>
      </c>
      <c r="D36" s="58">
        <f>D37+D38+D39+D40</f>
        <v>4.5</v>
      </c>
      <c r="E36" s="58">
        <f aca="true" t="shared" si="11" ref="E36:N36">E37+E38+E39+E40</f>
        <v>2.7</v>
      </c>
      <c r="F36" s="58">
        <f t="shared" si="11"/>
        <v>1182447.9</v>
      </c>
      <c r="G36" s="58">
        <f t="shared" si="11"/>
        <v>26142.6</v>
      </c>
      <c r="H36" s="58">
        <f t="shared" si="11"/>
        <v>299917.60000000003</v>
      </c>
      <c r="I36" s="58">
        <f t="shared" si="11"/>
        <v>1182447.9</v>
      </c>
      <c r="J36" s="58">
        <f t="shared" si="11"/>
        <v>0</v>
      </c>
      <c r="K36" s="58">
        <f t="shared" si="11"/>
        <v>0</v>
      </c>
      <c r="L36" s="58">
        <f t="shared" si="11"/>
        <v>299917.60000000003</v>
      </c>
      <c r="M36" s="59">
        <f t="shared" si="11"/>
        <v>0</v>
      </c>
      <c r="N36" s="59">
        <f t="shared" si="11"/>
        <v>0</v>
      </c>
      <c r="O36" s="53">
        <f t="shared" si="2"/>
        <v>29196.24444444444</v>
      </c>
      <c r="P36" s="102">
        <f t="shared" si="3"/>
        <v>36601.61728395062</v>
      </c>
    </row>
    <row r="37" spans="1:16" ht="13.5" customHeight="1" thickBot="1">
      <c r="A37" s="33"/>
      <c r="B37" s="68" t="s">
        <v>5</v>
      </c>
      <c r="C37" s="15">
        <f>D37+E37</f>
        <v>1</v>
      </c>
      <c r="D37" s="13">
        <v>1</v>
      </c>
      <c r="E37" s="13">
        <v>0</v>
      </c>
      <c r="F37" s="13">
        <v>332125</v>
      </c>
      <c r="G37" s="13">
        <v>26142.6</v>
      </c>
      <c r="H37" s="13">
        <v>0</v>
      </c>
      <c r="I37" s="13">
        <v>332125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53">
        <f t="shared" si="2"/>
        <v>36902.77777777778</v>
      </c>
      <c r="P37" s="102">
        <f t="shared" si="3"/>
        <v>36902.77777777778</v>
      </c>
    </row>
    <row r="38" spans="1:16" ht="13.5" customHeight="1" thickBot="1">
      <c r="A38" s="33"/>
      <c r="B38" s="68" t="s">
        <v>12</v>
      </c>
      <c r="C38" s="15">
        <f>D38+E38</f>
        <v>1</v>
      </c>
      <c r="D38" s="13">
        <v>1</v>
      </c>
      <c r="E38" s="13">
        <v>0</v>
      </c>
      <c r="F38" s="13">
        <v>175943.6</v>
      </c>
      <c r="G38" s="13">
        <v>0</v>
      </c>
      <c r="H38" s="13">
        <v>0</v>
      </c>
      <c r="I38" s="13">
        <v>175943.6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53">
        <f t="shared" si="2"/>
        <v>19549.28888888889</v>
      </c>
      <c r="P38" s="102">
        <f t="shared" si="3"/>
        <v>19549.28888888889</v>
      </c>
    </row>
    <row r="39" spans="1:16" ht="13.5" customHeight="1" thickBot="1">
      <c r="A39" s="33"/>
      <c r="B39" s="68" t="s">
        <v>8</v>
      </c>
      <c r="C39" s="15">
        <f>D39+E39</f>
        <v>3.7</v>
      </c>
      <c r="D39" s="13">
        <v>1.5</v>
      </c>
      <c r="E39" s="13">
        <v>2.2</v>
      </c>
      <c r="F39" s="13">
        <v>564921.8</v>
      </c>
      <c r="G39" s="13">
        <v>0</v>
      </c>
      <c r="H39" s="13">
        <v>244653.2</v>
      </c>
      <c r="I39" s="13">
        <v>564921.8</v>
      </c>
      <c r="J39" s="13">
        <v>0</v>
      </c>
      <c r="K39" s="13">
        <v>0</v>
      </c>
      <c r="L39" s="13">
        <v>244653.2</v>
      </c>
      <c r="M39" s="13">
        <v>0</v>
      </c>
      <c r="N39" s="13">
        <v>0</v>
      </c>
      <c r="O39" s="53">
        <f t="shared" si="2"/>
        <v>41846.059259259266</v>
      </c>
      <c r="P39" s="102">
        <f t="shared" si="3"/>
        <v>59968.51851851852</v>
      </c>
    </row>
    <row r="40" spans="1:16" ht="13.5" customHeight="1" thickBot="1">
      <c r="A40" s="45"/>
      <c r="B40" s="70" t="s">
        <v>9</v>
      </c>
      <c r="C40" s="46">
        <f>D40+E40</f>
        <v>1.5</v>
      </c>
      <c r="D40" s="13">
        <v>1</v>
      </c>
      <c r="E40" s="13">
        <v>0.5</v>
      </c>
      <c r="F40" s="13">
        <v>109457.5</v>
      </c>
      <c r="G40" s="13">
        <v>0</v>
      </c>
      <c r="H40" s="13">
        <v>55264.4</v>
      </c>
      <c r="I40" s="13">
        <v>109457.5</v>
      </c>
      <c r="J40" s="13">
        <v>0</v>
      </c>
      <c r="K40" s="13">
        <v>0</v>
      </c>
      <c r="L40" s="13">
        <v>55264.4</v>
      </c>
      <c r="M40" s="13">
        <v>0</v>
      </c>
      <c r="N40" s="13">
        <v>0</v>
      </c>
      <c r="O40" s="53">
        <f t="shared" si="2"/>
        <v>12161.944444444445</v>
      </c>
      <c r="P40" s="102">
        <f t="shared" si="3"/>
        <v>18302.433333333334</v>
      </c>
    </row>
    <row r="41" spans="1:16" ht="36" customHeight="1" thickBot="1">
      <c r="A41" s="48">
        <v>5</v>
      </c>
      <c r="B41" s="77" t="s">
        <v>47</v>
      </c>
      <c r="C41" s="49">
        <f t="shared" si="9"/>
        <v>17.6</v>
      </c>
      <c r="D41" s="49">
        <f>D43+D46+D44+D45</f>
        <v>16.8</v>
      </c>
      <c r="E41" s="49">
        <f aca="true" t="shared" si="12" ref="E41:N41">E43+E46+E44+E45</f>
        <v>0.8</v>
      </c>
      <c r="F41" s="49">
        <f t="shared" si="12"/>
        <v>4548757.5</v>
      </c>
      <c r="G41" s="49">
        <f t="shared" si="12"/>
        <v>0</v>
      </c>
      <c r="H41" s="49">
        <f t="shared" si="12"/>
        <v>74904.2</v>
      </c>
      <c r="I41" s="49">
        <f t="shared" si="12"/>
        <v>4548757.5</v>
      </c>
      <c r="J41" s="49">
        <f t="shared" si="12"/>
        <v>0</v>
      </c>
      <c r="K41" s="49">
        <f t="shared" si="12"/>
        <v>0</v>
      </c>
      <c r="L41" s="49">
        <f t="shared" si="12"/>
        <v>74904.2</v>
      </c>
      <c r="M41" s="49">
        <f t="shared" si="12"/>
        <v>0</v>
      </c>
      <c r="N41" s="49">
        <f t="shared" si="12"/>
        <v>0</v>
      </c>
      <c r="O41" s="53">
        <f t="shared" si="2"/>
        <v>30084.375</v>
      </c>
      <c r="P41" s="102">
        <f t="shared" si="3"/>
        <v>30579.77314814815</v>
      </c>
    </row>
    <row r="42" spans="1:16" ht="31.5" customHeight="1" thickBot="1">
      <c r="A42" s="64"/>
      <c r="B42" s="62" t="s">
        <v>42</v>
      </c>
      <c r="C42" s="14">
        <f t="shared" si="9"/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53" t="e">
        <f t="shared" si="2"/>
        <v>#DIV/0!</v>
      </c>
      <c r="P42" s="102" t="e">
        <f t="shared" si="3"/>
        <v>#DIV/0!</v>
      </c>
    </row>
    <row r="43" spans="1:16" ht="13.5" customHeight="1" thickBot="1">
      <c r="A43" s="12"/>
      <c r="B43" s="47" t="s">
        <v>5</v>
      </c>
      <c r="C43" s="13">
        <f t="shared" si="9"/>
        <v>1</v>
      </c>
      <c r="D43" s="13">
        <v>1</v>
      </c>
      <c r="E43" s="13">
        <v>0</v>
      </c>
      <c r="F43" s="13">
        <v>529700</v>
      </c>
      <c r="G43" s="13">
        <v>0</v>
      </c>
      <c r="H43" s="13">
        <v>0</v>
      </c>
      <c r="I43" s="13">
        <v>529700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53">
        <f t="shared" si="2"/>
        <v>58855.555555555555</v>
      </c>
      <c r="P43" s="102">
        <f t="shared" si="3"/>
        <v>58855.555555555555</v>
      </c>
    </row>
    <row r="44" spans="1:16" ht="13.5" customHeight="1" thickBot="1">
      <c r="A44" s="18"/>
      <c r="B44" s="47" t="s">
        <v>12</v>
      </c>
      <c r="C44" s="15">
        <f t="shared" si="9"/>
        <v>4</v>
      </c>
      <c r="D44" s="16">
        <v>4</v>
      </c>
      <c r="E44" s="16">
        <v>0</v>
      </c>
      <c r="F44" s="14">
        <v>1496539</v>
      </c>
      <c r="G44" s="16">
        <v>0</v>
      </c>
      <c r="H44" s="16">
        <v>0</v>
      </c>
      <c r="I44" s="22">
        <v>1496539</v>
      </c>
      <c r="J44" s="22">
        <v>0</v>
      </c>
      <c r="K44" s="13">
        <v>0</v>
      </c>
      <c r="L44" s="13">
        <v>0</v>
      </c>
      <c r="M44" s="13">
        <v>0</v>
      </c>
      <c r="N44" s="13">
        <v>0</v>
      </c>
      <c r="O44" s="53">
        <f t="shared" si="2"/>
        <v>41570.52777777778</v>
      </c>
      <c r="P44" s="102">
        <f t="shared" si="3"/>
        <v>41570.52777777778</v>
      </c>
    </row>
    <row r="45" spans="1:16" ht="13.5" customHeight="1" thickBot="1">
      <c r="A45" s="18"/>
      <c r="B45" s="32" t="s">
        <v>13</v>
      </c>
      <c r="C45" s="15">
        <f t="shared" si="9"/>
        <v>11.8</v>
      </c>
      <c r="D45" s="16">
        <v>11.8</v>
      </c>
      <c r="E45" s="16">
        <v>0</v>
      </c>
      <c r="F45" s="14">
        <v>2522518.5</v>
      </c>
      <c r="G45" s="16">
        <v>0</v>
      </c>
      <c r="H45" s="16">
        <v>0</v>
      </c>
      <c r="I45" s="22">
        <v>2522518.5</v>
      </c>
      <c r="J45" s="22">
        <v>0</v>
      </c>
      <c r="K45" s="13">
        <v>0</v>
      </c>
      <c r="L45" s="13">
        <v>0</v>
      </c>
      <c r="M45" s="13">
        <v>0</v>
      </c>
      <c r="N45" s="13">
        <v>0</v>
      </c>
      <c r="O45" s="53">
        <f t="shared" si="2"/>
        <v>23752.52824858757</v>
      </c>
      <c r="P45" s="102">
        <f t="shared" si="3"/>
        <v>23752.52824858757</v>
      </c>
    </row>
    <row r="46" spans="1:16" ht="13.5" customHeight="1" thickBot="1">
      <c r="A46" s="18"/>
      <c r="B46" s="32" t="s">
        <v>9</v>
      </c>
      <c r="C46" s="15">
        <f t="shared" si="9"/>
        <v>0.8</v>
      </c>
      <c r="D46" s="16">
        <v>0</v>
      </c>
      <c r="E46" s="16">
        <v>0.8</v>
      </c>
      <c r="F46" s="23">
        <v>0</v>
      </c>
      <c r="G46" s="16">
        <v>0</v>
      </c>
      <c r="H46" s="16">
        <v>74904.2</v>
      </c>
      <c r="I46" s="24">
        <v>0</v>
      </c>
      <c r="J46" s="24">
        <v>0</v>
      </c>
      <c r="K46" s="16">
        <v>0</v>
      </c>
      <c r="L46" s="16">
        <v>74904.2</v>
      </c>
      <c r="M46" s="34">
        <v>0</v>
      </c>
      <c r="N46" s="34">
        <v>0</v>
      </c>
      <c r="O46" s="53" t="e">
        <f t="shared" si="2"/>
        <v>#DIV/0!</v>
      </c>
      <c r="P46" s="102" t="e">
        <f t="shared" si="3"/>
        <v>#DIV/0!</v>
      </c>
    </row>
    <row r="47" spans="1:16" ht="16.5" customHeight="1" thickBot="1">
      <c r="A47" s="26"/>
      <c r="B47" s="27" t="s">
        <v>10</v>
      </c>
      <c r="C47" s="28">
        <f>D47+E47</f>
        <v>334.9</v>
      </c>
      <c r="D47" s="28">
        <f aca="true" t="shared" si="13" ref="D47:N47">D41+D36+D31+D17+D8</f>
        <v>311.59999999999997</v>
      </c>
      <c r="E47" s="28">
        <f t="shared" si="13"/>
        <v>23.3</v>
      </c>
      <c r="F47" s="28">
        <f t="shared" si="13"/>
        <v>67241372.3</v>
      </c>
      <c r="G47" s="28">
        <f t="shared" si="13"/>
        <v>3273063.8</v>
      </c>
      <c r="H47" s="28">
        <f t="shared" si="13"/>
        <v>3301061.1</v>
      </c>
      <c r="I47" s="28">
        <f t="shared" si="13"/>
        <v>66622768.3</v>
      </c>
      <c r="J47" s="28">
        <f t="shared" si="13"/>
        <v>0</v>
      </c>
      <c r="K47" s="28">
        <f t="shared" si="13"/>
        <v>618604</v>
      </c>
      <c r="L47" s="28">
        <f t="shared" si="13"/>
        <v>3020354.5000000005</v>
      </c>
      <c r="M47" s="28">
        <f t="shared" si="13"/>
        <v>0</v>
      </c>
      <c r="N47" s="28">
        <f t="shared" si="13"/>
        <v>280706.6</v>
      </c>
      <c r="O47" s="53">
        <f t="shared" si="2"/>
        <v>23977.09752531736</v>
      </c>
      <c r="P47" s="102">
        <f t="shared" si="3"/>
        <v>25154.198188560833</v>
      </c>
    </row>
    <row r="48" spans="6:8" ht="13.5" customHeight="1">
      <c r="F48" s="3">
        <f>I47+K47</f>
        <v>67241372.3</v>
      </c>
      <c r="H48" s="3">
        <f>L47+N47</f>
        <v>3301061.1000000006</v>
      </c>
    </row>
    <row r="49" ht="13.5" customHeight="1"/>
    <row r="50" ht="13.5" customHeight="1">
      <c r="C50" s="3" t="s">
        <v>46</v>
      </c>
    </row>
    <row r="51" ht="13.5" customHeight="1"/>
    <row r="52" spans="4:12" ht="29.25" customHeight="1">
      <c r="D52" s="4" t="s">
        <v>44</v>
      </c>
      <c r="E52" s="71"/>
      <c r="F52" s="25"/>
      <c r="G52" s="25"/>
      <c r="H52" s="25"/>
      <c r="I52" s="25"/>
      <c r="J52" s="25"/>
      <c r="K52" s="25"/>
      <c r="L52" s="25"/>
    </row>
    <row r="53" spans="4:12" ht="13.5" customHeight="1">
      <c r="D53" s="71"/>
      <c r="E53" s="71"/>
      <c r="F53" s="25"/>
      <c r="G53" s="25"/>
      <c r="H53" s="25"/>
      <c r="I53" s="25"/>
      <c r="J53" s="25"/>
      <c r="K53" s="25"/>
      <c r="L53" s="25"/>
    </row>
    <row r="54" spans="4:12" ht="14.25" customHeight="1">
      <c r="D54" s="4" t="s">
        <v>45</v>
      </c>
      <c r="E54" s="71"/>
      <c r="F54" s="65"/>
      <c r="G54" s="25"/>
      <c r="H54" s="25"/>
      <c r="I54" s="25"/>
      <c r="J54" s="25"/>
      <c r="K54" s="25"/>
      <c r="L54" s="25"/>
    </row>
    <row r="55" spans="4:5" ht="18" customHeight="1">
      <c r="D55" s="72">
        <v>44109</v>
      </c>
      <c r="E55" s="4"/>
    </row>
    <row r="56" spans="3:11" ht="13.5" customHeight="1">
      <c r="C56" s="100"/>
      <c r="D56" s="100"/>
      <c r="E56" s="100"/>
      <c r="F56" s="100"/>
      <c r="G56" s="100"/>
      <c r="H56" s="100"/>
      <c r="I56" s="19"/>
      <c r="J56" s="19"/>
      <c r="K56" s="19"/>
    </row>
    <row r="57" spans="3:11" ht="13.5" customHeight="1">
      <c r="C57" s="101"/>
      <c r="D57" s="101"/>
      <c r="E57" s="101"/>
      <c r="F57" s="101"/>
      <c r="G57" s="101"/>
      <c r="H57" s="101"/>
      <c r="I57" s="20"/>
      <c r="J57" s="20"/>
      <c r="K57" s="20"/>
    </row>
    <row r="58" spans="3:11" ht="13.5" customHeight="1">
      <c r="C58" s="100">
        <f>F47+H47</f>
        <v>70542433.39999999</v>
      </c>
      <c r="D58" s="100"/>
      <c r="E58" s="100"/>
      <c r="F58" s="100"/>
      <c r="G58" s="100"/>
      <c r="H58" s="100"/>
      <c r="I58" s="19"/>
      <c r="J58" s="19"/>
      <c r="K58" s="19"/>
    </row>
    <row r="59" spans="3:11" ht="13.5" customHeight="1">
      <c r="C59" s="100"/>
      <c r="D59" s="100"/>
      <c r="E59" s="100"/>
      <c r="F59" s="100"/>
      <c r="G59" s="100"/>
      <c r="H59" s="100"/>
      <c r="I59" s="19"/>
      <c r="J59" s="19"/>
      <c r="K59" s="19"/>
    </row>
    <row r="60" spans="3:11" ht="13.5" customHeight="1">
      <c r="C60" s="100"/>
      <c r="D60" s="100"/>
      <c r="E60" s="100"/>
      <c r="F60" s="100"/>
      <c r="G60" s="100"/>
      <c r="H60" s="100"/>
      <c r="I60" s="19"/>
      <c r="J60" s="19"/>
      <c r="K60" s="19"/>
    </row>
    <row r="61" spans="8:11" ht="13.5" customHeight="1">
      <c r="H61" s="19"/>
      <c r="I61" s="19"/>
      <c r="J61" s="19"/>
      <c r="K61" s="19"/>
    </row>
    <row r="62" spans="8:11" ht="18.75">
      <c r="H62" s="19"/>
      <c r="I62" s="19"/>
      <c r="J62" s="19"/>
      <c r="K62" s="19"/>
    </row>
    <row r="63" spans="3:8" ht="18.75">
      <c r="C63" s="2"/>
      <c r="D63" s="2"/>
      <c r="E63" s="2"/>
      <c r="F63" s="2"/>
      <c r="G63" s="2"/>
      <c r="H63" s="2"/>
    </row>
    <row r="65" ht="18.75">
      <c r="F65" s="3">
        <f>F47+H47</f>
        <v>70542433.39999999</v>
      </c>
    </row>
    <row r="68" ht="18.75">
      <c r="G68" s="3">
        <f>F48-F47</f>
        <v>0</v>
      </c>
    </row>
  </sheetData>
  <sheetProtection/>
  <mergeCells count="17">
    <mergeCell ref="O4:O6"/>
    <mergeCell ref="C3:O3"/>
    <mergeCell ref="H5:H6"/>
    <mergeCell ref="F5:G5"/>
    <mergeCell ref="I5:K5"/>
    <mergeCell ref="C60:H60"/>
    <mergeCell ref="C58:H58"/>
    <mergeCell ref="C59:H59"/>
    <mergeCell ref="C56:H56"/>
    <mergeCell ref="C57:H57"/>
    <mergeCell ref="L5:N5"/>
    <mergeCell ref="B1:M2"/>
    <mergeCell ref="C4:E4"/>
    <mergeCell ref="C5:C6"/>
    <mergeCell ref="D5:E5"/>
    <mergeCell ref="F4:H4"/>
    <mergeCell ref="I4:N4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50" r:id="rId2"/>
  <rowBreaks count="1" manualBreakCount="1">
    <brk id="57" max="15" man="1"/>
  </rowBreaks>
  <colBreaks count="1" manualBreakCount="1">
    <brk id="18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2020-10-06T06:43:23Z</cp:lastPrinted>
  <dcterms:created xsi:type="dcterms:W3CDTF">2011-04-01T06:40:59Z</dcterms:created>
  <dcterms:modified xsi:type="dcterms:W3CDTF">2020-10-19T07:22:27Z</dcterms:modified>
  <cp:category/>
  <cp:version/>
  <cp:contentType/>
  <cp:contentStatus/>
</cp:coreProperties>
</file>