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45" windowHeight="9750" activeTab="0"/>
  </bookViews>
  <sheets>
    <sheet name="Муниц. районы" sheetId="1" r:id="rId1"/>
  </sheets>
  <externalReferences>
    <externalReference r:id="rId4"/>
  </externalReferences>
  <definedNames>
    <definedName name="_xlnm.Print_Titles" localSheetId="0">'Муниц. районы'!$B:$B</definedName>
    <definedName name="_xlnm.Print_Area" localSheetId="0">'Муниц. районы'!$A$1:$P$62</definedName>
  </definedNames>
  <calcPr fullCalcOnLoad="1"/>
</workbook>
</file>

<file path=xl/sharedStrings.xml><?xml version="1.0" encoding="utf-8"?>
<sst xmlns="http://schemas.openxmlformats.org/spreadsheetml/2006/main" count="65" uniqueCount="49">
  <si>
    <t>Сведения о среднемесячной заработной плате работников  муниципальных учреждений образования</t>
  </si>
  <si>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</si>
  <si>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</si>
  <si>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</si>
  <si>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</si>
  <si>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</si>
  <si>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</si>
  <si>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</si>
  <si>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</si>
  <si>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</si>
  <si>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</si>
  <si>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</si>
  <si>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</si>
  <si>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</si>
  <si>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Прочие учреждния (без органов управления образованием) -  всего, в т.ч.: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</si>
  <si>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</si>
  <si>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</si>
  <si>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</si>
  <si>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</si>
  <si>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</si>
  <si>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</si>
  <si>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</si>
  <si>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</si>
  <si>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</si>
  <si>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</si>
  <si>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</si>
  <si>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</si>
  <si>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</si>
  <si>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</si>
  <si>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</si>
  <si>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</si>
  <si>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</si>
  <si>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</si>
  <si>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</si>
  <si>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</si>
  <si>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</si>
  <si>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</si>
  <si>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</si>
  <si>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</si>
  <si>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педагогические работники, реализующие программы общего  образования, в том числе:</t>
  </si>
  <si>
    <t>педагогические работники, реализующие программы дополнительного образования детей</t>
  </si>
  <si>
    <t xml:space="preserve">воспитатели, реализующие программы дошкольного образования </t>
  </si>
  <si>
    <t xml:space="preserve">другие педагогические  работники, реализующие программы дошкольного образования </t>
  </si>
  <si>
    <t>Из них всего работников учреждений молодежной политики, домов молодежи</t>
  </si>
  <si>
    <t>Детско-юношеские спортивные школы, всего, в том числе:</t>
  </si>
  <si>
    <t>Иванова Марина Сергеевна,</t>
  </si>
  <si>
    <t xml:space="preserve">Председатель комитета                                                            Т.А. Павлушина </t>
  </si>
  <si>
    <t>55 - 409,</t>
  </si>
  <si>
    <t xml:space="preserve">Отчет  за  январь  -  июнь  2019 года  по  Хвойнинскому  муниципальному  району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</si>
</sst>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 horizontal="left"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0" fillId="0" borderId="29" xfId="0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0" fillId="0" borderId="12" xfId="0" applyBorder="1" applyAlignment="1">
      <alignment horizontal="left"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5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0" fillId="0" borderId="38" xfId="0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17" xfId="0" applyFont="1" applyBorder="1" applyAlignment="1">
      <alignment wrapText="1"/>
    </xf>
    <xf numFmtId="0" fontId="4" fillId="10" borderId="27" xfId="0" applyFont="1" applyFill="1" applyBorder="1" applyAlignment="1">
      <alignment horizontal="left"/>
    </xf>
    <xf numFmtId="0" fontId="3" fillId="10" borderId="28" xfId="0" applyFont="1" applyFill="1" applyBorder="1" applyAlignment="1">
      <alignment/>
    </xf>
    <xf numFmtId="0" fontId="3" fillId="10" borderId="40" xfId="0" applyFont="1" applyFill="1" applyBorder="1" applyAlignment="1">
      <alignment/>
    </xf>
    <xf numFmtId="0" fontId="3" fillId="10" borderId="27" xfId="0" applyFont="1" applyFill="1" applyBorder="1" applyAlignment="1">
      <alignment/>
    </xf>
    <xf numFmtId="0" fontId="3" fillId="10" borderId="37" xfId="0" applyFont="1" applyFill="1" applyBorder="1" applyAlignment="1">
      <alignment/>
    </xf>
    <xf numFmtId="0" fontId="2" fillId="10" borderId="34" xfId="0" applyFont="1" applyFill="1" applyBorder="1" applyAlignment="1">
      <alignment/>
    </xf>
    <xf numFmtId="0" fontId="4" fillId="10" borderId="27" xfId="0" applyFont="1" applyFill="1" applyBorder="1" applyAlignment="1">
      <alignment horizontal="left"/>
    </xf>
    <xf numFmtId="0" fontId="4" fillId="10" borderId="14" xfId="0" applyFont="1" applyFill="1" applyBorder="1" applyAlignment="1">
      <alignment horizontal="left"/>
    </xf>
    <xf numFmtId="0" fontId="3" fillId="10" borderId="14" xfId="0" applyFont="1" applyFill="1" applyBorder="1" applyAlignment="1">
      <alignment wrapText="1"/>
    </xf>
    <xf numFmtId="0" fontId="3" fillId="10" borderId="32" xfId="0" applyFont="1" applyFill="1" applyBorder="1" applyAlignment="1">
      <alignment/>
    </xf>
    <xf numFmtId="0" fontId="3" fillId="10" borderId="28" xfId="0" applyFont="1" applyFill="1" applyBorder="1" applyAlignment="1">
      <alignment/>
    </xf>
    <xf numFmtId="0" fontId="3" fillId="10" borderId="37" xfId="0" applyFont="1" applyFill="1" applyBorder="1" applyAlignment="1">
      <alignment/>
    </xf>
    <xf numFmtId="0" fontId="4" fillId="10" borderId="29" xfId="0" applyFont="1" applyFill="1" applyBorder="1" applyAlignment="1">
      <alignment horizontal="left"/>
    </xf>
    <xf numFmtId="0" fontId="3" fillId="10" borderId="15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/>
    </xf>
    <xf numFmtId="0" fontId="3" fillId="10" borderId="28" xfId="0" applyFont="1" applyFill="1" applyBorder="1" applyAlignment="1">
      <alignment horizontal="center" wrapText="1"/>
    </xf>
    <xf numFmtId="0" fontId="4" fillId="34" borderId="41" xfId="0" applyFont="1" applyFill="1" applyBorder="1" applyAlignment="1">
      <alignment horizontal="left"/>
    </xf>
    <xf numFmtId="14" fontId="2" fillId="0" borderId="0" xfId="0" applyNumberFormat="1" applyFont="1" applyAlignment="1">
      <alignment/>
    </xf>
    <xf numFmtId="0" fontId="3" fillId="10" borderId="28" xfId="0" applyFont="1" applyFill="1" applyBorder="1" applyAlignment="1">
      <alignment wrapText="1"/>
    </xf>
    <xf numFmtId="0" fontId="3" fillId="10" borderId="27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33" borderId="22" xfId="0" applyFont="1" applyFill="1" applyBorder="1" applyAlignment="1">
      <alignment/>
    </xf>
    <xf numFmtId="0" fontId="44" fillId="0" borderId="0" xfId="0" applyFont="1" applyAlignment="1">
      <alignment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84" fontId="2" fillId="0" borderId="17" xfId="0" applyNumberFormat="1" applyFont="1" applyBorder="1" applyAlignment="1">
      <alignment/>
    </xf>
    <xf numFmtId="184" fontId="4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47</xdr:row>
      <xdr:rowOff>66675</xdr:rowOff>
    </xdr:from>
    <xdr:to>
      <xdr:col>5</xdr:col>
      <xdr:colOff>161925</xdr:colOff>
      <xdr:row>51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3525500"/>
          <a:ext cx="914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34\Desktop\&#1052;&#1054;&#1054;\&#1047;&#1040;&#1056;&#1055;&#1051;&#1040;&#1058;&#1040;%20(2012,2013,2014,2015,2016%20&#1075;&#1086;&#1076;&#1072;)\2019%20&#1075;&#1086;&#1076;\2%20&#1082;&#1074;&#1072;&#1088;&#1090;&#1072;&#1083;%20%202019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1"/>
      <sheetName val="шк2"/>
      <sheetName val="шкЛев"/>
      <sheetName val="шкПесь"/>
      <sheetName val="шкАнц"/>
      <sheetName val="шкЮб"/>
      <sheetName val="дс1"/>
      <sheetName val="дс2"/>
      <sheetName val="дсЮб"/>
      <sheetName val="дсЛев"/>
      <sheetName val="дсПесь"/>
      <sheetName val="дсДвор"/>
      <sheetName val="ДДТ"/>
      <sheetName val="ДЮСШ"/>
      <sheetName val="Центр"/>
      <sheetName val="СВОД"/>
    </sheetNames>
    <sheetDataSet>
      <sheetData sheetId="0">
        <row r="18">
          <cell r="D18">
            <v>1</v>
          </cell>
          <cell r="E18">
            <v>0</v>
          </cell>
          <cell r="F18">
            <v>210027.2</v>
          </cell>
          <cell r="G18">
            <v>5807.5</v>
          </cell>
          <cell r="H18">
            <v>0</v>
          </cell>
          <cell r="I18">
            <v>192694.4</v>
          </cell>
          <cell r="J18">
            <v>0</v>
          </cell>
          <cell r="K18">
            <v>17332.8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3</v>
          </cell>
          <cell r="E19">
            <v>0</v>
          </cell>
          <cell r="F19">
            <v>641001.7</v>
          </cell>
          <cell r="G19">
            <v>0</v>
          </cell>
          <cell r="H19">
            <v>0</v>
          </cell>
          <cell r="I19">
            <v>641001.7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1">
          <cell r="D21">
            <v>17.2</v>
          </cell>
          <cell r="E21">
            <v>2</v>
          </cell>
          <cell r="F21">
            <v>3195272.5</v>
          </cell>
          <cell r="G21">
            <v>0</v>
          </cell>
          <cell r="H21">
            <v>178492.1</v>
          </cell>
          <cell r="I21">
            <v>3184872.8</v>
          </cell>
          <cell r="J21">
            <v>0</v>
          </cell>
          <cell r="K21">
            <v>10399.7</v>
          </cell>
          <cell r="L21">
            <v>178492.1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0.4</v>
          </cell>
          <cell r="E23">
            <v>0.6</v>
          </cell>
          <cell r="F23">
            <v>49030.7</v>
          </cell>
          <cell r="G23">
            <v>0</v>
          </cell>
          <cell r="H23">
            <v>68819.7</v>
          </cell>
          <cell r="I23">
            <v>49030.7</v>
          </cell>
          <cell r="J23">
            <v>0</v>
          </cell>
          <cell r="K23">
            <v>0</v>
          </cell>
          <cell r="L23">
            <v>68819.7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8.5</v>
          </cell>
          <cell r="E29">
            <v>3.8</v>
          </cell>
          <cell r="F29">
            <v>714122.7</v>
          </cell>
          <cell r="G29">
            <v>0</v>
          </cell>
          <cell r="H29">
            <v>228503.1</v>
          </cell>
          <cell r="I29">
            <v>667744.7</v>
          </cell>
          <cell r="J29">
            <v>0</v>
          </cell>
          <cell r="K29">
            <v>46378</v>
          </cell>
          <cell r="L29">
            <v>32085.8</v>
          </cell>
          <cell r="M29">
            <v>0</v>
          </cell>
          <cell r="N29">
            <v>196417.3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">
        <row r="18">
          <cell r="D18">
            <v>1</v>
          </cell>
          <cell r="E18">
            <v>0</v>
          </cell>
          <cell r="F18">
            <v>324883.9</v>
          </cell>
          <cell r="G18">
            <v>34424.5</v>
          </cell>
          <cell r="H18">
            <v>0</v>
          </cell>
          <cell r="I18">
            <v>324883.9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2</v>
          </cell>
          <cell r="E19">
            <v>0</v>
          </cell>
          <cell r="F19">
            <v>566884.6</v>
          </cell>
          <cell r="G19">
            <v>48964.4</v>
          </cell>
          <cell r="H19">
            <v>0</v>
          </cell>
          <cell r="I19">
            <v>566884.6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1">
          <cell r="D21">
            <v>26</v>
          </cell>
          <cell r="E21">
            <v>0.9</v>
          </cell>
          <cell r="F21">
            <v>4816092.2</v>
          </cell>
          <cell r="G21">
            <v>97177.4</v>
          </cell>
          <cell r="H21">
            <v>121554.2</v>
          </cell>
          <cell r="I21">
            <v>4677459.8</v>
          </cell>
          <cell r="J21">
            <v>0</v>
          </cell>
          <cell r="K21">
            <v>138632.4</v>
          </cell>
          <cell r="L21">
            <v>121554.2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1.8</v>
          </cell>
          <cell r="E23">
            <v>0.2</v>
          </cell>
          <cell r="F23">
            <v>304526.8</v>
          </cell>
          <cell r="G23">
            <v>4718.3</v>
          </cell>
          <cell r="H23">
            <v>11158.6</v>
          </cell>
          <cell r="I23">
            <v>227377.3</v>
          </cell>
          <cell r="J23">
            <v>0</v>
          </cell>
          <cell r="K23">
            <v>77149.5</v>
          </cell>
          <cell r="L23">
            <v>11158.6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1</v>
          </cell>
          <cell r="E25">
            <v>0</v>
          </cell>
          <cell r="F25">
            <v>226732</v>
          </cell>
          <cell r="G25">
            <v>15847.7</v>
          </cell>
          <cell r="H25">
            <v>8883.5</v>
          </cell>
          <cell r="I25">
            <v>226732</v>
          </cell>
          <cell r="J25">
            <v>0</v>
          </cell>
          <cell r="K25">
            <v>0</v>
          </cell>
          <cell r="L25">
            <v>3097.6</v>
          </cell>
          <cell r="M25">
            <v>0</v>
          </cell>
          <cell r="N25">
            <v>5785.9</v>
          </cell>
        </row>
        <row r="26">
          <cell r="D26">
            <v>0</v>
          </cell>
          <cell r="E26">
            <v>0.2</v>
          </cell>
          <cell r="F26">
            <v>0</v>
          </cell>
          <cell r="G26">
            <v>0</v>
          </cell>
          <cell r="H26">
            <v>10633.6</v>
          </cell>
          <cell r="I26">
            <v>0</v>
          </cell>
          <cell r="J26">
            <v>0</v>
          </cell>
          <cell r="K26">
            <v>0</v>
          </cell>
          <cell r="L26">
            <v>10633.6</v>
          </cell>
          <cell r="M26">
            <v>0</v>
          </cell>
          <cell r="N26">
            <v>0</v>
          </cell>
        </row>
        <row r="28">
          <cell r="D28">
            <v>1</v>
          </cell>
          <cell r="E28">
            <v>0</v>
          </cell>
          <cell r="F28">
            <v>131724.4</v>
          </cell>
          <cell r="G28">
            <v>1726</v>
          </cell>
          <cell r="H28">
            <v>0</v>
          </cell>
          <cell r="I28">
            <v>131724.4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10</v>
          </cell>
          <cell r="E29">
            <v>1.3</v>
          </cell>
          <cell r="F29">
            <v>897738.3</v>
          </cell>
          <cell r="G29">
            <v>28262.5</v>
          </cell>
          <cell r="H29">
            <v>92395</v>
          </cell>
          <cell r="I29">
            <v>897738.3</v>
          </cell>
          <cell r="J29">
            <v>0</v>
          </cell>
          <cell r="K29">
            <v>0</v>
          </cell>
          <cell r="L29">
            <v>77175</v>
          </cell>
          <cell r="M29">
            <v>0</v>
          </cell>
          <cell r="N29">
            <v>15220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2">
        <row r="18">
          <cell r="D18">
            <v>1</v>
          </cell>
          <cell r="E18">
            <v>0</v>
          </cell>
          <cell r="F18">
            <v>302937</v>
          </cell>
          <cell r="G18">
            <v>29730.5</v>
          </cell>
          <cell r="H18">
            <v>0</v>
          </cell>
          <cell r="I18">
            <v>302937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0.9</v>
          </cell>
          <cell r="E19">
            <v>0</v>
          </cell>
          <cell r="F19">
            <v>135482.6</v>
          </cell>
          <cell r="G19">
            <v>25931.6</v>
          </cell>
          <cell r="H19">
            <v>0</v>
          </cell>
          <cell r="I19">
            <v>135482.7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1">
          <cell r="D21">
            <v>15</v>
          </cell>
          <cell r="E21">
            <v>0.1</v>
          </cell>
          <cell r="F21">
            <v>2168032.3</v>
          </cell>
          <cell r="G21">
            <v>115273.7</v>
          </cell>
          <cell r="H21">
            <v>1444.4</v>
          </cell>
          <cell r="I21">
            <v>2168032.3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1444.4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0.8</v>
          </cell>
          <cell r="E25">
            <v>0</v>
          </cell>
          <cell r="F25">
            <v>202097.5</v>
          </cell>
          <cell r="G25">
            <v>21895.1</v>
          </cell>
          <cell r="H25">
            <v>0</v>
          </cell>
          <cell r="I25">
            <v>202097.4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D28">
            <v>1</v>
          </cell>
          <cell r="E28">
            <v>0</v>
          </cell>
          <cell r="F28">
            <v>106301.6</v>
          </cell>
          <cell r="G28">
            <v>28348.2</v>
          </cell>
          <cell r="H28">
            <v>0</v>
          </cell>
          <cell r="I28">
            <v>106301.6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7</v>
          </cell>
          <cell r="E29">
            <v>1</v>
          </cell>
          <cell r="F29">
            <v>567353.5</v>
          </cell>
          <cell r="G29">
            <v>25744</v>
          </cell>
          <cell r="H29">
            <v>78394.6</v>
          </cell>
          <cell r="I29">
            <v>432415.9</v>
          </cell>
          <cell r="J29">
            <v>0</v>
          </cell>
          <cell r="K29">
            <v>134937.6</v>
          </cell>
          <cell r="L29">
            <v>78394.6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3">
        <row r="18">
          <cell r="D18">
            <v>1</v>
          </cell>
          <cell r="E18">
            <v>0</v>
          </cell>
          <cell r="F18">
            <v>303510</v>
          </cell>
          <cell r="G18">
            <v>48471.5</v>
          </cell>
          <cell r="H18">
            <v>0</v>
          </cell>
          <cell r="I18">
            <v>303510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1</v>
          </cell>
          <cell r="E19">
            <v>0</v>
          </cell>
          <cell r="F19">
            <v>328380.7</v>
          </cell>
          <cell r="G19">
            <v>78242.7</v>
          </cell>
          <cell r="H19">
            <v>0</v>
          </cell>
          <cell r="I19">
            <v>328380.7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1">
          <cell r="D21">
            <v>19.2</v>
          </cell>
          <cell r="E21">
            <v>0</v>
          </cell>
          <cell r="F21">
            <v>2730203.7</v>
          </cell>
          <cell r="G21">
            <v>34944</v>
          </cell>
          <cell r="H21">
            <v>0</v>
          </cell>
          <cell r="I21">
            <v>2730203.7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1</v>
          </cell>
          <cell r="E23">
            <v>0.4</v>
          </cell>
          <cell r="F23">
            <v>149157.9</v>
          </cell>
          <cell r="G23">
            <v>17919.7</v>
          </cell>
          <cell r="H23">
            <v>36097.1</v>
          </cell>
          <cell r="I23">
            <v>149157.9</v>
          </cell>
          <cell r="J23">
            <v>0</v>
          </cell>
          <cell r="K23">
            <v>0</v>
          </cell>
          <cell r="L23">
            <v>36097.1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1.5</v>
          </cell>
          <cell r="E25">
            <v>0</v>
          </cell>
          <cell r="F25">
            <v>189313.1</v>
          </cell>
          <cell r="G25">
            <v>19792.4</v>
          </cell>
          <cell r="H25">
            <v>0</v>
          </cell>
          <cell r="I25">
            <v>189313.1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D28">
            <v>1</v>
          </cell>
          <cell r="E28">
            <v>0</v>
          </cell>
          <cell r="F28">
            <v>74131.2</v>
          </cell>
          <cell r="G28">
            <v>2745.6</v>
          </cell>
          <cell r="H28">
            <v>0</v>
          </cell>
          <cell r="I28">
            <v>74131.2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10</v>
          </cell>
          <cell r="E29">
            <v>7.1</v>
          </cell>
          <cell r="F29">
            <v>687525.3</v>
          </cell>
          <cell r="G29">
            <v>20920.5</v>
          </cell>
          <cell r="H29">
            <v>525522.1</v>
          </cell>
          <cell r="I29">
            <v>687525.3</v>
          </cell>
          <cell r="J29">
            <v>0</v>
          </cell>
          <cell r="K29">
            <v>0</v>
          </cell>
          <cell r="L29">
            <v>504009.6</v>
          </cell>
          <cell r="M29">
            <v>0</v>
          </cell>
          <cell r="N29">
            <v>21512.5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4">
        <row r="18">
          <cell r="D18">
            <v>0.7</v>
          </cell>
          <cell r="E18">
            <v>0</v>
          </cell>
          <cell r="F18">
            <v>139695.1</v>
          </cell>
          <cell r="G18">
            <v>44864</v>
          </cell>
          <cell r="H18">
            <v>0</v>
          </cell>
          <cell r="I18">
            <v>139695.1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1">
          <cell r="D21">
            <v>10</v>
          </cell>
          <cell r="E21">
            <v>0</v>
          </cell>
          <cell r="F21">
            <v>1364071.1</v>
          </cell>
          <cell r="G21">
            <v>192064.5</v>
          </cell>
          <cell r="H21">
            <v>0</v>
          </cell>
          <cell r="I21">
            <v>1347827.5</v>
          </cell>
          <cell r="J21">
            <v>0</v>
          </cell>
          <cell r="K21">
            <v>16243.6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0.2</v>
          </cell>
          <cell r="F24">
            <v>0</v>
          </cell>
          <cell r="G24">
            <v>0</v>
          </cell>
          <cell r="H24">
            <v>20774.3</v>
          </cell>
          <cell r="I24">
            <v>0</v>
          </cell>
          <cell r="J24">
            <v>0</v>
          </cell>
          <cell r="K24">
            <v>0</v>
          </cell>
          <cell r="L24">
            <v>10387.2</v>
          </cell>
          <cell r="M24">
            <v>0</v>
          </cell>
          <cell r="N24">
            <v>10387.1</v>
          </cell>
        </row>
        <row r="25">
          <cell r="D25">
            <v>2</v>
          </cell>
          <cell r="E25">
            <v>0</v>
          </cell>
          <cell r="F25">
            <v>336664.4</v>
          </cell>
          <cell r="G25">
            <v>18246</v>
          </cell>
          <cell r="H25">
            <v>0</v>
          </cell>
          <cell r="I25">
            <v>336664.4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D28">
            <v>1</v>
          </cell>
          <cell r="E28">
            <v>0</v>
          </cell>
          <cell r="F28">
            <v>78878.9</v>
          </cell>
          <cell r="G28">
            <v>4380.2</v>
          </cell>
          <cell r="H28">
            <v>0</v>
          </cell>
          <cell r="I28">
            <v>78878.9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6</v>
          </cell>
          <cell r="E29">
            <v>0</v>
          </cell>
          <cell r="F29">
            <v>533184.8</v>
          </cell>
          <cell r="G29">
            <v>11592</v>
          </cell>
          <cell r="H29">
            <v>0</v>
          </cell>
          <cell r="I29">
            <v>525882.8</v>
          </cell>
          <cell r="J29">
            <v>0</v>
          </cell>
          <cell r="K29">
            <v>7302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5">
        <row r="18">
          <cell r="D18">
            <v>1</v>
          </cell>
          <cell r="E18">
            <v>0</v>
          </cell>
          <cell r="F18">
            <v>354487.5</v>
          </cell>
          <cell r="G18">
            <v>32682.4</v>
          </cell>
          <cell r="H18">
            <v>0</v>
          </cell>
          <cell r="I18">
            <v>354487.5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2</v>
          </cell>
          <cell r="E19">
            <v>0</v>
          </cell>
          <cell r="F19">
            <v>510007.2</v>
          </cell>
          <cell r="G19">
            <v>20291.1</v>
          </cell>
          <cell r="H19">
            <v>0</v>
          </cell>
          <cell r="I19">
            <v>510007.2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1">
          <cell r="D21">
            <v>22.8</v>
          </cell>
          <cell r="E21">
            <v>1</v>
          </cell>
          <cell r="F21">
            <v>2867104.6</v>
          </cell>
          <cell r="G21">
            <v>104231.5</v>
          </cell>
          <cell r="H21">
            <v>40714.2</v>
          </cell>
          <cell r="I21">
            <v>2863851.6</v>
          </cell>
          <cell r="J21">
            <v>0</v>
          </cell>
          <cell r="K21">
            <v>3253</v>
          </cell>
          <cell r="L21">
            <v>40714.2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1</v>
          </cell>
          <cell r="E25">
            <v>0</v>
          </cell>
          <cell r="F25">
            <v>134191.1</v>
          </cell>
          <cell r="G25">
            <v>0</v>
          </cell>
          <cell r="H25">
            <v>0</v>
          </cell>
          <cell r="I25">
            <v>134191.1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D28">
            <v>1</v>
          </cell>
          <cell r="E28">
            <v>0</v>
          </cell>
          <cell r="F28">
            <v>74692.6</v>
          </cell>
          <cell r="G28">
            <v>1327.3</v>
          </cell>
          <cell r="H28">
            <v>0</v>
          </cell>
          <cell r="I28">
            <v>74692.6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10</v>
          </cell>
          <cell r="E29">
            <v>0.9</v>
          </cell>
          <cell r="F29">
            <v>1018044</v>
          </cell>
          <cell r="G29">
            <v>53316.1</v>
          </cell>
          <cell r="H29">
            <v>82175.8</v>
          </cell>
          <cell r="I29">
            <v>902204</v>
          </cell>
          <cell r="J29">
            <v>0</v>
          </cell>
          <cell r="K29">
            <v>115840</v>
          </cell>
          <cell r="L29">
            <v>82175.8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6">
        <row r="9">
          <cell r="D9">
            <v>1</v>
          </cell>
          <cell r="E9">
            <v>0</v>
          </cell>
          <cell r="F9">
            <v>204514.4</v>
          </cell>
          <cell r="G9">
            <v>0</v>
          </cell>
          <cell r="H9">
            <v>0</v>
          </cell>
          <cell r="I9">
            <v>204514.4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2">
          <cell r="E12">
            <v>0</v>
          </cell>
          <cell r="F12">
            <v>3047228.6</v>
          </cell>
          <cell r="G12">
            <v>34283.7</v>
          </cell>
          <cell r="H12">
            <v>0</v>
          </cell>
          <cell r="I12">
            <v>3047228.6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E13">
            <v>0</v>
          </cell>
          <cell r="F13">
            <v>771750.9</v>
          </cell>
          <cell r="G13">
            <v>1357.2</v>
          </cell>
          <cell r="H13">
            <v>0</v>
          </cell>
          <cell r="I13">
            <v>771750.9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5">
          <cell r="D15">
            <v>11</v>
          </cell>
          <cell r="E15">
            <v>0</v>
          </cell>
          <cell r="F15">
            <v>847041.7</v>
          </cell>
          <cell r="G15">
            <v>0</v>
          </cell>
          <cell r="H15">
            <v>0</v>
          </cell>
          <cell r="I15">
            <v>847041.7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D16">
            <v>6</v>
          </cell>
          <cell r="E16">
            <v>1.2</v>
          </cell>
          <cell r="F16">
            <v>634444.2</v>
          </cell>
          <cell r="G16">
            <v>44513.8</v>
          </cell>
          <cell r="H16">
            <v>118780</v>
          </cell>
          <cell r="I16">
            <v>634444.2</v>
          </cell>
          <cell r="J16">
            <v>0</v>
          </cell>
          <cell r="K16">
            <v>0</v>
          </cell>
          <cell r="L16">
            <v>118780</v>
          </cell>
          <cell r="M16">
            <v>0</v>
          </cell>
          <cell r="N16">
            <v>0</v>
          </cell>
        </row>
      </sheetData>
      <sheetData sheetId="7">
        <row r="9">
          <cell r="D9">
            <v>1</v>
          </cell>
          <cell r="E9">
            <v>0</v>
          </cell>
          <cell r="F9">
            <v>274864.6</v>
          </cell>
          <cell r="G9">
            <v>23338.1</v>
          </cell>
          <cell r="H9">
            <v>0</v>
          </cell>
          <cell r="I9">
            <v>274864.6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2">
          <cell r="E12">
            <v>0</v>
          </cell>
          <cell r="F12">
            <v>2269582.1</v>
          </cell>
          <cell r="G12">
            <v>24816.3</v>
          </cell>
          <cell r="H12">
            <v>0</v>
          </cell>
          <cell r="I12">
            <v>2267672</v>
          </cell>
          <cell r="J12">
            <v>0</v>
          </cell>
          <cell r="K12">
            <v>1910.1</v>
          </cell>
          <cell r="L12">
            <v>0</v>
          </cell>
          <cell r="M12">
            <v>0</v>
          </cell>
          <cell r="N12">
            <v>0</v>
          </cell>
        </row>
        <row r="13">
          <cell r="E13">
            <v>0</v>
          </cell>
          <cell r="F13">
            <v>389583.1</v>
          </cell>
          <cell r="G13">
            <v>11620.5</v>
          </cell>
          <cell r="H13">
            <v>0</v>
          </cell>
          <cell r="I13">
            <v>381423.1</v>
          </cell>
          <cell r="J13">
            <v>0</v>
          </cell>
          <cell r="K13">
            <v>8160</v>
          </cell>
          <cell r="L13">
            <v>0</v>
          </cell>
          <cell r="M13">
            <v>0</v>
          </cell>
          <cell r="N13">
            <v>0</v>
          </cell>
        </row>
        <row r="15">
          <cell r="D15">
            <v>10</v>
          </cell>
          <cell r="E15">
            <v>0</v>
          </cell>
          <cell r="F15">
            <v>765405.6</v>
          </cell>
          <cell r="G15">
            <v>71182.1</v>
          </cell>
          <cell r="H15">
            <v>0</v>
          </cell>
          <cell r="I15">
            <v>765405.6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D16">
            <v>7</v>
          </cell>
          <cell r="E16">
            <v>1.5</v>
          </cell>
          <cell r="F16">
            <v>716931.6</v>
          </cell>
          <cell r="G16">
            <v>182867.3</v>
          </cell>
          <cell r="H16">
            <v>121869.4</v>
          </cell>
          <cell r="I16">
            <v>716931.6</v>
          </cell>
          <cell r="J16">
            <v>0</v>
          </cell>
          <cell r="K16">
            <v>0</v>
          </cell>
          <cell r="L16">
            <v>121869.4</v>
          </cell>
          <cell r="M16">
            <v>0</v>
          </cell>
          <cell r="N16">
            <v>0</v>
          </cell>
        </row>
      </sheetData>
      <sheetData sheetId="8">
        <row r="9">
          <cell r="D9">
            <v>1</v>
          </cell>
          <cell r="E9">
            <v>0</v>
          </cell>
          <cell r="F9">
            <v>220201.2</v>
          </cell>
          <cell r="G9">
            <v>9668</v>
          </cell>
          <cell r="H9">
            <v>0</v>
          </cell>
          <cell r="I9">
            <v>220201.2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2">
          <cell r="E12">
            <v>0</v>
          </cell>
          <cell r="F12">
            <v>656647.4</v>
          </cell>
          <cell r="G12">
            <v>17491.4</v>
          </cell>
          <cell r="H12">
            <v>0</v>
          </cell>
          <cell r="I12">
            <v>656647.4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E13">
            <v>0.6</v>
          </cell>
          <cell r="F13">
            <v>131611.3</v>
          </cell>
          <cell r="G13">
            <v>33787.1</v>
          </cell>
          <cell r="H13">
            <v>84647.9</v>
          </cell>
          <cell r="I13">
            <v>125931.3</v>
          </cell>
          <cell r="J13">
            <v>0</v>
          </cell>
          <cell r="K13">
            <v>5680</v>
          </cell>
          <cell r="L13">
            <v>75407.9</v>
          </cell>
          <cell r="M13">
            <v>0</v>
          </cell>
          <cell r="N13">
            <v>9240</v>
          </cell>
        </row>
        <row r="15">
          <cell r="D15">
            <v>2</v>
          </cell>
          <cell r="E15">
            <v>0</v>
          </cell>
          <cell r="F15">
            <v>172203.4</v>
          </cell>
          <cell r="G15">
            <v>12294.5</v>
          </cell>
          <cell r="H15">
            <v>0</v>
          </cell>
          <cell r="I15">
            <v>172203.4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D16">
            <v>2.3</v>
          </cell>
          <cell r="E16">
            <v>0.3</v>
          </cell>
          <cell r="F16">
            <v>174925.4</v>
          </cell>
          <cell r="G16">
            <v>36425.2</v>
          </cell>
          <cell r="H16">
            <v>41546.9</v>
          </cell>
          <cell r="I16">
            <v>174925.4</v>
          </cell>
          <cell r="J16">
            <v>0</v>
          </cell>
          <cell r="K16">
            <v>0</v>
          </cell>
          <cell r="L16">
            <v>41546.9</v>
          </cell>
          <cell r="M16">
            <v>0</v>
          </cell>
          <cell r="N16">
            <v>0</v>
          </cell>
        </row>
      </sheetData>
      <sheetData sheetId="9">
        <row r="9">
          <cell r="D9">
            <v>1</v>
          </cell>
          <cell r="E9">
            <v>0</v>
          </cell>
          <cell r="F9">
            <v>231684.8</v>
          </cell>
          <cell r="G9">
            <v>4798.4</v>
          </cell>
          <cell r="H9">
            <v>0</v>
          </cell>
          <cell r="I9">
            <v>231684.8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2">
          <cell r="E12">
            <v>0</v>
          </cell>
          <cell r="F12">
            <v>991200</v>
          </cell>
          <cell r="G12">
            <v>45952</v>
          </cell>
          <cell r="H12">
            <v>0</v>
          </cell>
          <cell r="I12">
            <v>991200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5">
          <cell r="D15">
            <v>4</v>
          </cell>
          <cell r="E15">
            <v>0</v>
          </cell>
          <cell r="F15">
            <v>370628</v>
          </cell>
          <cell r="G15">
            <v>45790.8</v>
          </cell>
          <cell r="H15">
            <v>0</v>
          </cell>
          <cell r="I15">
            <v>370628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D16">
            <v>3</v>
          </cell>
          <cell r="E16">
            <v>1</v>
          </cell>
          <cell r="F16">
            <v>228952.8</v>
          </cell>
          <cell r="G16">
            <v>20404.6</v>
          </cell>
          <cell r="H16">
            <v>109602.2</v>
          </cell>
          <cell r="I16">
            <v>228952.8</v>
          </cell>
          <cell r="J16">
            <v>0</v>
          </cell>
          <cell r="K16">
            <v>0</v>
          </cell>
          <cell r="L16">
            <v>109602.2</v>
          </cell>
          <cell r="M16">
            <v>0</v>
          </cell>
          <cell r="N16">
            <v>0</v>
          </cell>
        </row>
      </sheetData>
      <sheetData sheetId="10">
        <row r="9">
          <cell r="D9">
            <v>1</v>
          </cell>
          <cell r="E9">
            <v>0</v>
          </cell>
          <cell r="F9">
            <v>174024</v>
          </cell>
          <cell r="G9">
            <v>0</v>
          </cell>
          <cell r="H9">
            <v>0</v>
          </cell>
          <cell r="I9">
            <v>174024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2">
          <cell r="E12">
            <v>0</v>
          </cell>
          <cell r="F12">
            <v>845303.1</v>
          </cell>
          <cell r="G12">
            <v>75704.7</v>
          </cell>
          <cell r="H12">
            <v>0</v>
          </cell>
          <cell r="I12">
            <v>845303.1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E13">
            <v>0</v>
          </cell>
          <cell r="F13">
            <v>439236.9</v>
          </cell>
          <cell r="G13">
            <v>0</v>
          </cell>
          <cell r="H13">
            <v>0</v>
          </cell>
          <cell r="I13">
            <v>439236.9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5">
          <cell r="D15">
            <v>4</v>
          </cell>
          <cell r="E15">
            <v>0</v>
          </cell>
          <cell r="F15">
            <v>260560.4</v>
          </cell>
          <cell r="G15">
            <v>0</v>
          </cell>
          <cell r="H15">
            <v>0</v>
          </cell>
          <cell r="I15">
            <v>260560.4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D16">
            <v>4.5</v>
          </cell>
          <cell r="E16">
            <v>1.1</v>
          </cell>
          <cell r="F16">
            <v>392184.3</v>
          </cell>
          <cell r="G16">
            <v>67362</v>
          </cell>
          <cell r="H16">
            <v>72962.8</v>
          </cell>
          <cell r="I16">
            <v>392184.3</v>
          </cell>
          <cell r="J16">
            <v>0</v>
          </cell>
          <cell r="K16">
            <v>0</v>
          </cell>
          <cell r="L16">
            <v>72962.8</v>
          </cell>
          <cell r="M16">
            <v>0</v>
          </cell>
          <cell r="N16">
            <v>0</v>
          </cell>
        </row>
      </sheetData>
      <sheetData sheetId="1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2">
          <cell r="E12">
            <v>0</v>
          </cell>
          <cell r="F12">
            <v>293187.9</v>
          </cell>
          <cell r="G12">
            <v>20228.5</v>
          </cell>
          <cell r="H12">
            <v>0</v>
          </cell>
          <cell r="I12">
            <v>293187.9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5">
          <cell r="D15">
            <v>1.8</v>
          </cell>
          <cell r="E15">
            <v>0</v>
          </cell>
          <cell r="F15">
            <v>198790.6</v>
          </cell>
          <cell r="G15">
            <v>26954.6</v>
          </cell>
          <cell r="H15">
            <v>0</v>
          </cell>
          <cell r="I15">
            <v>198790.6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D16">
            <v>1.1</v>
          </cell>
          <cell r="E16">
            <v>1.8</v>
          </cell>
          <cell r="F16">
            <v>103062.6</v>
          </cell>
          <cell r="G16">
            <v>13497.8</v>
          </cell>
          <cell r="H16">
            <v>110663.6</v>
          </cell>
          <cell r="I16">
            <v>103062.6</v>
          </cell>
          <cell r="J16">
            <v>0</v>
          </cell>
          <cell r="K16">
            <v>0</v>
          </cell>
          <cell r="L16">
            <v>110663.6</v>
          </cell>
          <cell r="M16">
            <v>0</v>
          </cell>
          <cell r="N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view="pageBreakPreview" zoomScale="75" zoomScaleNormal="75" zoomScaleSheetLayoutView="75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24" sqref="R24"/>
    </sheetView>
  </sheetViews>
  <sheetFormatPr defaultColWidth="8.88671875" defaultRowHeight="18.75"/>
  <cols>
    <col min="1" max="1" width="2.5546875" style="23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</cols>
  <sheetData>
    <row r="1" spans="1:13" s="3" customFormat="1" ht="30" customHeight="1" thickBot="1">
      <c r="A1" s="1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3" customFormat="1" ht="18.75" customHeight="1" hidden="1">
      <c r="A2" s="4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5" s="3" customFormat="1" ht="24.75" customHeight="1" thickBot="1">
      <c r="A3" s="5"/>
      <c r="B3" s="6"/>
      <c r="C3" s="94" t="s">
        <v>48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5" s="3" customFormat="1" ht="65.25" customHeight="1" thickBot="1">
      <c r="A4" s="7"/>
      <c r="B4" s="8"/>
      <c r="C4" s="84" t="s">
        <v>1</v>
      </c>
      <c r="D4" s="85"/>
      <c r="E4" s="85"/>
      <c r="F4" s="84" t="s">
        <v>36</v>
      </c>
      <c r="G4" s="85"/>
      <c r="H4" s="90"/>
      <c r="I4" s="84" t="s">
        <v>37</v>
      </c>
      <c r="J4" s="85"/>
      <c r="K4" s="85"/>
      <c r="L4" s="85"/>
      <c r="M4" s="85"/>
      <c r="N4" s="85"/>
      <c r="O4" s="91" t="s">
        <v>38</v>
      </c>
    </row>
    <row r="5" spans="1:15" s="3" customFormat="1" ht="31.5" customHeight="1">
      <c r="A5" s="7"/>
      <c r="B5" s="8"/>
      <c r="C5" s="86" t="s">
        <v>2</v>
      </c>
      <c r="D5" s="88" t="s">
        <v>3</v>
      </c>
      <c r="E5" s="89"/>
      <c r="F5" s="98" t="s">
        <v>15</v>
      </c>
      <c r="G5" s="99"/>
      <c r="H5" s="96" t="s">
        <v>11</v>
      </c>
      <c r="I5" s="79" t="s">
        <v>34</v>
      </c>
      <c r="J5" s="80"/>
      <c r="K5" s="81"/>
      <c r="L5" s="79" t="s">
        <v>35</v>
      </c>
      <c r="M5" s="80"/>
      <c r="N5" s="81"/>
      <c r="O5" s="92"/>
    </row>
    <row r="6" spans="1:15" s="3" customFormat="1" ht="66.75" customHeight="1" thickBot="1">
      <c r="A6" s="9"/>
      <c r="B6" s="8"/>
      <c r="C6" s="87"/>
      <c r="D6" s="33" t="s">
        <v>19</v>
      </c>
      <c r="E6" s="44" t="s">
        <v>11</v>
      </c>
      <c r="F6" s="46" t="s">
        <v>20</v>
      </c>
      <c r="G6" s="42" t="s">
        <v>21</v>
      </c>
      <c r="H6" s="97"/>
      <c r="I6" s="41" t="s">
        <v>16</v>
      </c>
      <c r="J6" s="45" t="s">
        <v>17</v>
      </c>
      <c r="K6" s="43" t="s">
        <v>18</v>
      </c>
      <c r="L6" s="41" t="s">
        <v>16</v>
      </c>
      <c r="M6" s="45" t="s">
        <v>17</v>
      </c>
      <c r="N6" s="43" t="s">
        <v>18</v>
      </c>
      <c r="O6" s="93"/>
    </row>
    <row r="7" spans="1:15" ht="19.5" thickBot="1">
      <c r="A7" s="10">
        <v>1</v>
      </c>
      <c r="B7" s="11">
        <v>2</v>
      </c>
      <c r="C7" s="37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10">
        <v>9</v>
      </c>
      <c r="J7" s="38">
        <v>10</v>
      </c>
      <c r="K7" s="38">
        <v>11</v>
      </c>
      <c r="L7" s="39">
        <v>12</v>
      </c>
      <c r="M7" s="38">
        <v>13</v>
      </c>
      <c r="N7" s="39">
        <v>14</v>
      </c>
      <c r="O7" s="40">
        <v>15</v>
      </c>
    </row>
    <row r="8" spans="1:15" ht="18.75" customHeight="1" thickBot="1">
      <c r="A8" s="51"/>
      <c r="B8" s="70" t="s">
        <v>4</v>
      </c>
      <c r="C8" s="52">
        <f>D8+E8</f>
        <v>123.7</v>
      </c>
      <c r="D8" s="52">
        <f aca="true" t="shared" si="0" ref="D8:N8">D9+D10+D11+D14</f>
        <v>116.2</v>
      </c>
      <c r="E8" s="52">
        <f t="shared" si="0"/>
        <v>7.499999999999999</v>
      </c>
      <c r="F8" s="52">
        <f t="shared" si="0"/>
        <v>15805750.9</v>
      </c>
      <c r="G8" s="52">
        <f t="shared" si="0"/>
        <v>824338.5999999999</v>
      </c>
      <c r="H8" s="52">
        <f t="shared" si="0"/>
        <v>660072.8</v>
      </c>
      <c r="I8" s="52">
        <f t="shared" si="0"/>
        <v>15790000.799999999</v>
      </c>
      <c r="J8" s="53">
        <f t="shared" si="0"/>
        <v>0</v>
      </c>
      <c r="K8" s="54">
        <f t="shared" si="0"/>
        <v>15750.1</v>
      </c>
      <c r="L8" s="52">
        <f t="shared" si="0"/>
        <v>650832.8</v>
      </c>
      <c r="M8" s="55">
        <f t="shared" si="0"/>
        <v>0</v>
      </c>
      <c r="N8" s="52">
        <f t="shared" si="0"/>
        <v>9240</v>
      </c>
      <c r="O8" s="56">
        <f>F8/D8/6</f>
        <v>22670.325444635688</v>
      </c>
    </row>
    <row r="9" spans="1:15" ht="13.5" customHeight="1" thickBot="1">
      <c r="A9" s="12"/>
      <c r="B9" s="50" t="s">
        <v>5</v>
      </c>
      <c r="C9" s="16">
        <f aca="true" t="shared" si="1" ref="C9:C30">D9+E9</f>
        <v>5</v>
      </c>
      <c r="D9" s="102">
        <f>('[1]шк1'!D9+'[1]шк2'!D9+'[1]шкЛев'!D9+'[1]шкПесь'!D9+'[1]шкАнц'!D9+'[1]шкЮб'!D9+'[1]дс1'!D9+'[1]дс2'!D9+'[1]дсЮб'!D9+'[1]дсЛев'!D9+'[1]дсПесь'!D9+'[1]дсДвор'!D9)/1</f>
        <v>5</v>
      </c>
      <c r="E9" s="102">
        <f>('[1]шк1'!E9+'[1]шк2'!E9+'[1]шкЛев'!E9+'[1]шкПесь'!E9+'[1]шкАнц'!E9+'[1]шкЮб'!E9+'[1]дс1'!E9+'[1]дс2'!E9+'[1]дсЮб'!E9+'[1]дсЛев'!E9+'[1]дсПесь'!E9+'[1]дсДвор'!E9)/1</f>
        <v>0</v>
      </c>
      <c r="F9" s="13">
        <f>'[1]шк1'!F9+'[1]шк2'!F9+'[1]шкЛев'!F9+'[1]шкПесь'!F9+'[1]шкАнц'!F9+'[1]шкЮб'!F9+'[1]дс1'!F9+'[1]дс2'!F9+'[1]дсЮб'!F9+'[1]дсЛев'!F9+'[1]дсПесь'!F9+'[1]дсДвор'!F9</f>
        <v>1105289</v>
      </c>
      <c r="G9" s="13">
        <f>'[1]шк1'!G9+'[1]шк2'!G9+'[1]шкЛев'!G9+'[1]шкПесь'!G9+'[1]шкАнц'!G9+'[1]шкЮб'!G9+'[1]дс1'!G9+'[1]дс2'!G9+'[1]дсЮб'!G9+'[1]дсЛев'!G9+'[1]дсПесь'!G9+'[1]дсДвор'!G9</f>
        <v>37804.5</v>
      </c>
      <c r="H9" s="13">
        <f>'[1]шк1'!H9+'[1]шк2'!H9+'[1]шкЛев'!H9+'[1]шкПесь'!H9+'[1]шкАнц'!H9+'[1]шкЮб'!H9+'[1]дс1'!H9+'[1]дс2'!H9+'[1]дсЮб'!H9+'[1]дсЛев'!H9+'[1]дсПесь'!H9+'[1]дсДвор'!H9</f>
        <v>0</v>
      </c>
      <c r="I9" s="13">
        <f>'[1]шк1'!I9+'[1]шк2'!I9+'[1]шкЛев'!I9+'[1]шкПесь'!I9+'[1]шкАнц'!I9+'[1]шкЮб'!I9+'[1]дс1'!I9+'[1]дс2'!I9+'[1]дсЮб'!I9+'[1]дсЛев'!I9+'[1]дсПесь'!I9+'[1]дсДвор'!I9</f>
        <v>1105289</v>
      </c>
      <c r="J9" s="13">
        <f>'[1]шк1'!J9+'[1]шк2'!J9+'[1]шкЛев'!J9+'[1]шкПесь'!J9+'[1]шкАнц'!J9+'[1]шкЮб'!J9+'[1]дс1'!J9+'[1]дс2'!J9+'[1]дсЮб'!J9+'[1]дсЛев'!J9+'[1]дсПесь'!J9+'[1]дсДвор'!J9</f>
        <v>0</v>
      </c>
      <c r="K9" s="13">
        <f>'[1]шк1'!K9+'[1]шк2'!K9+'[1]шкЛев'!K9+'[1]шкПесь'!K9+'[1]шкАнц'!K9+'[1]шкЮб'!K9+'[1]дс1'!K9+'[1]дс2'!K9+'[1]дсЮб'!K9+'[1]дсЛев'!K9+'[1]дсПесь'!K9+'[1]дсДвор'!K9</f>
        <v>0</v>
      </c>
      <c r="L9" s="13">
        <f>'[1]шк1'!L9+'[1]шк2'!L9+'[1]шкЛев'!L9+'[1]шкПесь'!L9+'[1]шкАнц'!L9+'[1]шкЮб'!L9+'[1]дс1'!L9+'[1]дс2'!L9+'[1]дсЮб'!L9+'[1]дсЛев'!L9+'[1]дсПесь'!L9+'[1]дсДвор'!L9</f>
        <v>0</v>
      </c>
      <c r="M9" s="13">
        <f>'[1]шк1'!M9+'[1]шк2'!M9+'[1]шкЛев'!M9+'[1]шкПесь'!M9+'[1]шкАнц'!M9+'[1]шкЮб'!M9+'[1]дс1'!M9+'[1]дс2'!M9+'[1]дсЮб'!M9+'[1]дсЛев'!M9+'[1]дсПесь'!M9+'[1]дсДвор'!M9</f>
        <v>0</v>
      </c>
      <c r="N9" s="13">
        <f>'[1]шк1'!N9+'[1]шк2'!N9+'[1]шкЛев'!N9+'[1]шкПесь'!N9+'[1]шкАнц'!N9+'[1]шкЮб'!N9+'[1]дс1'!N9+'[1]дс2'!N9+'[1]дсЮб'!N9+'[1]дсЛев'!N9+'[1]дсПесь'!N9+'[1]дсДвор'!N9</f>
        <v>0</v>
      </c>
      <c r="O9" s="56">
        <f aca="true" t="shared" si="2" ref="O9:O47">F9/D9/6</f>
        <v>36842.96666666667</v>
      </c>
    </row>
    <row r="10" spans="1:15" ht="13.5" customHeight="1" thickBot="1">
      <c r="A10" s="12"/>
      <c r="B10" s="50" t="s">
        <v>12</v>
      </c>
      <c r="C10" s="16">
        <f t="shared" si="1"/>
        <v>0</v>
      </c>
      <c r="D10" s="102">
        <f>('[1]шк1'!D10+'[1]шк2'!D10+'[1]шкЛев'!D10+'[1]шкПесь'!D10+'[1]шкАнц'!D10+'[1]шкЮб'!D10+'[1]дс1'!D10+'[1]дс2'!D10+'[1]дсЮб'!D10+'[1]дсЛев'!D10+'[1]дсПесь'!D10+'[1]дсДвор'!D10)/1</f>
        <v>0</v>
      </c>
      <c r="E10" s="102">
        <f>('[1]шк1'!E10+'[1]шк2'!E10+'[1]шкЛев'!E10+'[1]шкПесь'!E10+'[1]шкАнц'!E10+'[1]шкЮб'!E10+'[1]дс1'!E10+'[1]дс2'!E10+'[1]дсЮб'!E10+'[1]дсЛев'!E10+'[1]дсПесь'!E10+'[1]дсДвор'!E10)/1</f>
        <v>0</v>
      </c>
      <c r="F10" s="13">
        <f>'[1]шк1'!F10+'[1]шк2'!F10+'[1]шкЛев'!F10+'[1]шкПесь'!F10+'[1]шкАнц'!F10+'[1]шкЮб'!F10+'[1]дс1'!F10+'[1]дс2'!F10+'[1]дсЮб'!F10+'[1]дсЛев'!F10+'[1]дсПесь'!F10+'[1]дсДвор'!F10</f>
        <v>0</v>
      </c>
      <c r="G10" s="13">
        <f>'[1]шк1'!G10+'[1]шк2'!G10+'[1]шкЛев'!G10+'[1]шкПесь'!G10+'[1]шкАнц'!G10+'[1]шкЮб'!G10+'[1]дс1'!G10+'[1]дс2'!G10+'[1]дсЮб'!G10+'[1]дсЛев'!G10+'[1]дсПесь'!G10+'[1]дсДвор'!G10</f>
        <v>0</v>
      </c>
      <c r="H10" s="13">
        <f>'[1]шк1'!H10+'[1]шк2'!H10+'[1]шкЛев'!H10+'[1]шкПесь'!H10+'[1]шкАнц'!H10+'[1]шкЮб'!H10+'[1]дс1'!H10+'[1]дс2'!H10+'[1]дсЮб'!H10+'[1]дсЛев'!H10+'[1]дсПесь'!H10+'[1]дсДвор'!H10</f>
        <v>0</v>
      </c>
      <c r="I10" s="13">
        <f>'[1]шк1'!I10+'[1]шк2'!I10+'[1]шкЛев'!I10+'[1]шкПесь'!I10+'[1]шкАнц'!I10+'[1]шкЮб'!I10+'[1]дс1'!I10+'[1]дс2'!I10+'[1]дсЮб'!I10+'[1]дсЛев'!I10+'[1]дсПесь'!I10+'[1]дсДвор'!I10</f>
        <v>0</v>
      </c>
      <c r="J10" s="13">
        <f>'[1]шк1'!J10+'[1]шк2'!J10+'[1]шкЛев'!J10+'[1]шкПесь'!J10+'[1]шкАнц'!J10+'[1]шкЮб'!J10+'[1]дс1'!J10+'[1]дс2'!J10+'[1]дсЮб'!J10+'[1]дсЛев'!J10+'[1]дсПесь'!J10+'[1]дсДвор'!J10</f>
        <v>0</v>
      </c>
      <c r="K10" s="13">
        <f>'[1]шк1'!K10+'[1]шк2'!K10+'[1]шкЛев'!K10+'[1]шкПесь'!K10+'[1]шкАнц'!K10+'[1]шкЮб'!K10+'[1]дс1'!K10+'[1]дс2'!K10+'[1]дсЮб'!K10+'[1]дсЛев'!K10+'[1]дсПесь'!K10+'[1]дсДвор'!K10</f>
        <v>0</v>
      </c>
      <c r="L10" s="13">
        <f>'[1]шк1'!L10+'[1]шк2'!L10+'[1]шкЛев'!L10+'[1]шкПесь'!L10+'[1]шкАнц'!L10+'[1]шкЮб'!L10+'[1]дс1'!L10+'[1]дс2'!L10+'[1]дсЮб'!L10+'[1]дсЛев'!L10+'[1]дсПесь'!L10+'[1]дсДвор'!L10</f>
        <v>0</v>
      </c>
      <c r="M10" s="13">
        <f>'[1]шк1'!M10+'[1]шк2'!M10+'[1]шкЛев'!M10+'[1]шкПесь'!M10+'[1]шкАнц'!M10+'[1]шкЮб'!M10+'[1]дс1'!M10+'[1]дс2'!M10+'[1]дсЮб'!M10+'[1]дсЛев'!M10+'[1]дсПесь'!M10+'[1]дсДвор'!M10</f>
        <v>0</v>
      </c>
      <c r="N10" s="13">
        <f>'[1]шк1'!N10+'[1]шк2'!N10+'[1]шкЛев'!N10+'[1]шкПесь'!N10+'[1]шкАнц'!N10+'[1]шкЮб'!N10+'[1]дс1'!N10+'[1]дс2'!N10+'[1]дсЮб'!N10+'[1]дсЛев'!N10+'[1]дсПесь'!N10+'[1]дсДвор'!N10</f>
        <v>0</v>
      </c>
      <c r="O10" s="56" t="e">
        <f t="shared" si="2"/>
        <v>#DIV/0!</v>
      </c>
    </row>
    <row r="11" spans="1:18" ht="21.75" customHeight="1" thickBot="1">
      <c r="A11" s="12"/>
      <c r="B11" s="34" t="s">
        <v>25</v>
      </c>
      <c r="C11" s="16">
        <f t="shared" si="1"/>
        <v>55.1</v>
      </c>
      <c r="D11" s="17">
        <f>D12+D13</f>
        <v>54.5</v>
      </c>
      <c r="E11" s="17">
        <f aca="true" t="shared" si="3" ref="E11:N11">E12+E13</f>
        <v>0.6</v>
      </c>
      <c r="F11" s="17">
        <f t="shared" si="3"/>
        <v>9835331.3</v>
      </c>
      <c r="G11" s="17">
        <f t="shared" si="3"/>
        <v>265241.39999999997</v>
      </c>
      <c r="H11" s="17">
        <f t="shared" si="3"/>
        <v>84647.9</v>
      </c>
      <c r="I11" s="17">
        <f t="shared" si="3"/>
        <v>9819581.2</v>
      </c>
      <c r="J11" s="17">
        <f t="shared" si="3"/>
        <v>0</v>
      </c>
      <c r="K11" s="17">
        <f t="shared" si="3"/>
        <v>15750.1</v>
      </c>
      <c r="L11" s="17">
        <f t="shared" si="3"/>
        <v>75407.9</v>
      </c>
      <c r="M11" s="17">
        <f t="shared" si="3"/>
        <v>0</v>
      </c>
      <c r="N11" s="17">
        <f t="shared" si="3"/>
        <v>9240</v>
      </c>
      <c r="O11" s="56">
        <f t="shared" si="2"/>
        <v>30077.465749235475</v>
      </c>
      <c r="Q11" s="78">
        <f>(F11+F25)/(D11+D25)/6</f>
        <v>29946.07839912281</v>
      </c>
      <c r="R11" s="78">
        <f>Q11/29938*100</f>
        <v>100.02698376352063</v>
      </c>
    </row>
    <row r="12" spans="1:15" ht="13.5" customHeight="1" thickBot="1">
      <c r="A12" s="12"/>
      <c r="B12" s="50" t="s">
        <v>24</v>
      </c>
      <c r="C12" s="16">
        <f t="shared" si="1"/>
        <v>45.5</v>
      </c>
      <c r="D12" s="102">
        <v>45.5</v>
      </c>
      <c r="E12" s="102">
        <f>('[1]шк1'!E12+'[1]шк2'!E12+'[1]шкЛев'!E12+'[1]шкПесь'!E12+'[1]шкАнц'!E12+'[1]шкЮб'!E12+'[1]дс1'!E12+'[1]дс2'!E12+'[1]дсЮб'!E12+'[1]дсЛев'!E12+'[1]дсПесь'!E12+'[1]дсДвор'!E12)/1</f>
        <v>0</v>
      </c>
      <c r="F12" s="13">
        <f>'[1]шк1'!F12+'[1]шк2'!F12+'[1]шкЛев'!F12+'[1]шкПесь'!F12+'[1]шкАнц'!F12+'[1]шкЮб'!F12+'[1]дс1'!F12+'[1]дс2'!F12+'[1]дсЮб'!F12+'[1]дсЛев'!F12+'[1]дсПесь'!F12+'[1]дсДвор'!F12</f>
        <v>8103149.100000001</v>
      </c>
      <c r="G12" s="13">
        <f>'[1]шк1'!G12+'[1]шк2'!G12+'[1]шкЛев'!G12+'[1]шкПесь'!G12+'[1]шкАнц'!G12+'[1]шкЮб'!G12+'[1]дс1'!G12+'[1]дс2'!G12+'[1]дсЮб'!G12+'[1]дсЛев'!G12+'[1]дсПесь'!G12+'[1]дсДвор'!G12</f>
        <v>218476.59999999998</v>
      </c>
      <c r="H12" s="13">
        <f>'[1]шк1'!H12+'[1]шк2'!H12+'[1]шкЛев'!H12+'[1]шкПесь'!H12+'[1]шкАнц'!H12+'[1]шкЮб'!H12+'[1]дс1'!H12+'[1]дс2'!H12+'[1]дсЮб'!H12+'[1]дсЛев'!H12+'[1]дсПесь'!H12+'[1]дсДвор'!H12</f>
        <v>0</v>
      </c>
      <c r="I12" s="13">
        <f>'[1]шк1'!I12+'[1]шк2'!I12+'[1]шкЛев'!I12+'[1]шкПесь'!I12+'[1]шкАнц'!I12+'[1]шкЮб'!I12+'[1]дс1'!I12+'[1]дс2'!I12+'[1]дсЮб'!I12+'[1]дсЛев'!I12+'[1]дсПесь'!I12+'[1]дсДвор'!I12</f>
        <v>8101239</v>
      </c>
      <c r="J12" s="13">
        <f>'[1]шк1'!J12+'[1]шк2'!J12+'[1]шкЛев'!J12+'[1]шкПесь'!J12+'[1]шкАнц'!J12+'[1]шкЮб'!J12+'[1]дс1'!J12+'[1]дс2'!J12+'[1]дсЮб'!J12+'[1]дсЛев'!J12+'[1]дсПесь'!J12+'[1]дсДвор'!J12</f>
        <v>0</v>
      </c>
      <c r="K12" s="13">
        <f>'[1]шк1'!K12+'[1]шк2'!K12+'[1]шкЛев'!K12+'[1]шкПесь'!K12+'[1]шкАнц'!K12+'[1]шкЮб'!K12+'[1]дс1'!K12+'[1]дс2'!K12+'[1]дсЮб'!K12+'[1]дсЛев'!K12+'[1]дсПесь'!K12+'[1]дсДвор'!K12</f>
        <v>1910.1</v>
      </c>
      <c r="L12" s="13">
        <f>'[1]шк1'!L12+'[1]шк2'!L12+'[1]шкЛев'!L12+'[1]шкПесь'!L12+'[1]шкАнц'!L12+'[1]шкЮб'!L12+'[1]дс1'!L12+'[1]дс2'!L12+'[1]дсЮб'!L12+'[1]дсЛев'!L12+'[1]дсПесь'!L12+'[1]дсДвор'!L12</f>
        <v>0</v>
      </c>
      <c r="M12" s="13">
        <f>'[1]шк1'!M12+'[1]шк2'!M12+'[1]шкЛев'!M12+'[1]шкПесь'!M12+'[1]шкАнц'!M12+'[1]шкЮб'!M12+'[1]дс1'!M12+'[1]дс2'!M12+'[1]дсЮб'!M12+'[1]дсЛев'!M12+'[1]дсПесь'!M12+'[1]дсДвор'!M12</f>
        <v>0</v>
      </c>
      <c r="N12" s="13">
        <f>'[1]шк1'!N12+'[1]шк2'!N12+'[1]шкЛев'!N12+'[1]шкПесь'!N12+'[1]шкАнц'!N12+'[1]шкЮб'!N12+'[1]дс1'!N12+'[1]дс2'!N12+'[1]дсЮб'!N12+'[1]дсЛев'!N12+'[1]дсПесь'!N12+'[1]дсДвор'!N12</f>
        <v>0</v>
      </c>
      <c r="O12" s="56">
        <f t="shared" si="2"/>
        <v>29681.86483516484</v>
      </c>
    </row>
    <row r="13" spans="1:15" ht="13.5" customHeight="1" thickBot="1">
      <c r="A13" s="12"/>
      <c r="B13" s="34" t="s">
        <v>26</v>
      </c>
      <c r="C13" s="16">
        <f t="shared" si="1"/>
        <v>9.6</v>
      </c>
      <c r="D13" s="102">
        <v>9</v>
      </c>
      <c r="E13" s="102">
        <f>('[1]шк1'!E13+'[1]шк2'!E13+'[1]шкЛев'!E13+'[1]шкПесь'!E13+'[1]шкАнц'!E13+'[1]шкЮб'!E13+'[1]дс1'!E13+'[1]дс2'!E13+'[1]дсЮб'!E13+'[1]дсЛев'!E13+'[1]дсПесь'!E13+'[1]дсДвор'!E13)/1</f>
        <v>0.6</v>
      </c>
      <c r="F13" s="13">
        <f>'[1]шк1'!F13+'[1]шк2'!F13+'[1]шкЛев'!F13+'[1]шкПесь'!F13+'[1]шкАнц'!F13+'[1]шкЮб'!F13+'[1]дс1'!F13+'[1]дс2'!F13+'[1]дсЮб'!F13+'[1]дсЛев'!F13+'[1]дсПесь'!F13+'[1]дсДвор'!F13</f>
        <v>1732182.2000000002</v>
      </c>
      <c r="G13" s="13">
        <f>'[1]шк1'!G13+'[1]шк2'!G13+'[1]шкЛев'!G13+'[1]шкПесь'!G13+'[1]шкАнц'!G13+'[1]шкЮб'!G13+'[1]дс1'!G13+'[1]дс2'!G13+'[1]дсЮб'!G13+'[1]дсЛев'!G13+'[1]дсПесь'!G13+'[1]дсДвор'!G13</f>
        <v>46764.8</v>
      </c>
      <c r="H13" s="13">
        <f>'[1]шк1'!H13+'[1]шк2'!H13+'[1]шкЛев'!H13+'[1]шкПесь'!H13+'[1]шкАнц'!H13+'[1]шкЮб'!H13+'[1]дс1'!H13+'[1]дс2'!H13+'[1]дсЮб'!H13+'[1]дсЛев'!H13+'[1]дсПесь'!H13+'[1]дсДвор'!H13</f>
        <v>84647.9</v>
      </c>
      <c r="I13" s="13">
        <f>'[1]шк1'!I13+'[1]шк2'!I13+'[1]шкЛев'!I13+'[1]шкПесь'!I13+'[1]шкАнц'!I13+'[1]шкЮб'!I13+'[1]дс1'!I13+'[1]дс2'!I13+'[1]дсЮб'!I13+'[1]дсЛев'!I13+'[1]дсПесь'!I13+'[1]дсДвор'!I13</f>
        <v>1718342.2000000002</v>
      </c>
      <c r="J13" s="13">
        <f>'[1]шк1'!J13+'[1]шк2'!J13+'[1]шкЛев'!J13+'[1]шкПесь'!J13+'[1]шкАнц'!J13+'[1]шкЮб'!J13+'[1]дс1'!J13+'[1]дс2'!J13+'[1]дсЮб'!J13+'[1]дсЛев'!J13+'[1]дсПесь'!J13+'[1]дсДвор'!J13</f>
        <v>0</v>
      </c>
      <c r="K13" s="13">
        <f>'[1]шк1'!K13+'[1]шк2'!K13+'[1]шкЛев'!K13+'[1]шкПесь'!K13+'[1]шкАнц'!K13+'[1]шкЮб'!K13+'[1]дс1'!K13+'[1]дс2'!K13+'[1]дсЮб'!K13+'[1]дсЛев'!K13+'[1]дсПесь'!K13+'[1]дсДвор'!K13</f>
        <v>13840</v>
      </c>
      <c r="L13" s="13">
        <f>'[1]шк1'!L13+'[1]шк2'!L13+'[1]шкЛев'!L13+'[1]шкПесь'!L13+'[1]шкАнц'!L13+'[1]шкЮб'!L13+'[1]дс1'!L13+'[1]дс2'!L13+'[1]дсЮб'!L13+'[1]дсЛев'!L13+'[1]дсПесь'!L13+'[1]дсДвор'!L13</f>
        <v>75407.9</v>
      </c>
      <c r="M13" s="13">
        <f>'[1]шк1'!M13+'[1]шк2'!M13+'[1]шкЛев'!M13+'[1]шкПесь'!M13+'[1]шкАнц'!M13+'[1]шкЮб'!M13+'[1]дс1'!M13+'[1]дс2'!M13+'[1]дсЮб'!M13+'[1]дсЛев'!M13+'[1]дсПесь'!M13+'[1]дсДвор'!M13</f>
        <v>0</v>
      </c>
      <c r="N13" s="13">
        <f>'[1]шк1'!N13+'[1]шк2'!N13+'[1]шкЛев'!N13+'[1]шкПесь'!N13+'[1]шкАнц'!N13+'[1]шкЮб'!N13+'[1]дс1'!N13+'[1]дс2'!N13+'[1]дсЮб'!N13+'[1]дсЛев'!N13+'[1]дсПесь'!N13+'[1]дсДвор'!N13</f>
        <v>9240</v>
      </c>
      <c r="O13" s="56">
        <f t="shared" si="2"/>
        <v>32077.448148148153</v>
      </c>
    </row>
    <row r="14" spans="1:15" ht="13.5" customHeight="1" thickBot="1">
      <c r="A14" s="12"/>
      <c r="B14" s="34" t="s">
        <v>22</v>
      </c>
      <c r="C14" s="16">
        <f t="shared" si="1"/>
        <v>63.6</v>
      </c>
      <c r="D14" s="17">
        <f>D15+D16</f>
        <v>56.7</v>
      </c>
      <c r="E14" s="17">
        <f aca="true" t="shared" si="4" ref="E14:N14">E15+E16</f>
        <v>6.8999999999999995</v>
      </c>
      <c r="F14" s="17">
        <f t="shared" si="4"/>
        <v>4865130.6</v>
      </c>
      <c r="G14" s="17">
        <f t="shared" si="4"/>
        <v>521292.69999999995</v>
      </c>
      <c r="H14" s="17">
        <f t="shared" si="4"/>
        <v>575424.9</v>
      </c>
      <c r="I14" s="17">
        <f t="shared" si="4"/>
        <v>4865130.6</v>
      </c>
      <c r="J14" s="17">
        <f t="shared" si="4"/>
        <v>0</v>
      </c>
      <c r="K14" s="17">
        <f t="shared" si="4"/>
        <v>0</v>
      </c>
      <c r="L14" s="17">
        <f t="shared" si="4"/>
        <v>575424.9</v>
      </c>
      <c r="M14" s="17">
        <f t="shared" si="4"/>
        <v>0</v>
      </c>
      <c r="N14" s="17">
        <f t="shared" si="4"/>
        <v>0</v>
      </c>
      <c r="O14" s="56">
        <f t="shared" si="2"/>
        <v>14300.79541446208</v>
      </c>
    </row>
    <row r="15" spans="1:15" ht="25.5" customHeight="1" thickBot="1">
      <c r="A15" s="12"/>
      <c r="B15" s="34" t="s">
        <v>27</v>
      </c>
      <c r="C15" s="16">
        <f t="shared" si="1"/>
        <v>32.8</v>
      </c>
      <c r="D15" s="102">
        <f>('[1]шк1'!D15+'[1]шк2'!D15+'[1]шкЛев'!D15+'[1]шкПесь'!D15+'[1]шкАнц'!D15+'[1]шкЮб'!D15+'[1]дс1'!D15+'[1]дс2'!D15+'[1]дсЮб'!D15+'[1]дсЛев'!D15+'[1]дсПесь'!D15+'[1]дсДвор'!D15)/1</f>
        <v>32.8</v>
      </c>
      <c r="E15" s="102">
        <f>('[1]шк1'!E15+'[1]шк2'!E15+'[1]шкЛев'!E15+'[1]шкПесь'!E15+'[1]шкАнц'!E15+'[1]шкЮб'!E15+'[1]дс1'!E15+'[1]дс2'!E15+'[1]дсЮб'!E15+'[1]дсЛев'!E15+'[1]дсПесь'!E15+'[1]дсДвор'!E15)/1</f>
        <v>0</v>
      </c>
      <c r="F15" s="13">
        <f>'[1]шк1'!F15+'[1]шк2'!F15+'[1]шкЛев'!F15+'[1]шкПесь'!F15+'[1]шкАнц'!F15+'[1]шкЮб'!F15+'[1]дс1'!F15+'[1]дс2'!F15+'[1]дсЮб'!F15+'[1]дсЛев'!F15+'[1]дсПесь'!F15+'[1]дсДвор'!F15</f>
        <v>2614629.6999999997</v>
      </c>
      <c r="G15" s="13">
        <f>'[1]шк1'!G15+'[1]шк2'!G15+'[1]шкЛев'!G15+'[1]шкПесь'!G15+'[1]шкАнц'!G15+'[1]шкЮб'!G15+'[1]дс1'!G15+'[1]дс2'!G15+'[1]дсЮб'!G15+'[1]дсЛев'!G15+'[1]дсПесь'!G15+'[1]дсДвор'!G15</f>
        <v>156222</v>
      </c>
      <c r="H15" s="13">
        <f>'[1]шк1'!H15+'[1]шк2'!H15+'[1]шкЛев'!H15+'[1]шкПесь'!H15+'[1]шкАнц'!H15+'[1]шкЮб'!H15+'[1]дс1'!H15+'[1]дс2'!H15+'[1]дсЮб'!H15+'[1]дсЛев'!H15+'[1]дсПесь'!H15+'[1]дсДвор'!H15</f>
        <v>0</v>
      </c>
      <c r="I15" s="13">
        <f>'[1]шк1'!I15+'[1]шк2'!I15+'[1]шкЛев'!I15+'[1]шкПесь'!I15+'[1]шкАнц'!I15+'[1]шкЮб'!I15+'[1]дс1'!I15+'[1]дс2'!I15+'[1]дсЮб'!I15+'[1]дсЛев'!I15+'[1]дсПесь'!I15+'[1]дсДвор'!I15</f>
        <v>2614629.6999999997</v>
      </c>
      <c r="J15" s="13">
        <f>'[1]шк1'!J15+'[1]шк2'!J15+'[1]шкЛев'!J15+'[1]шкПесь'!J15+'[1]шкАнц'!J15+'[1]шкЮб'!J15+'[1]дс1'!J15+'[1]дс2'!J15+'[1]дсЮб'!J15+'[1]дсЛев'!J15+'[1]дсПесь'!J15+'[1]дсДвор'!J15</f>
        <v>0</v>
      </c>
      <c r="K15" s="13">
        <f>'[1]шк1'!K15+'[1]шк2'!K15+'[1]шкЛев'!K15+'[1]шкПесь'!K15+'[1]шкАнц'!K15+'[1]шкЮб'!K15+'[1]дс1'!K15+'[1]дс2'!K15+'[1]дсЮб'!K15+'[1]дсЛев'!K15+'[1]дсПесь'!K15+'[1]дсДвор'!K15</f>
        <v>0</v>
      </c>
      <c r="L15" s="13">
        <f>'[1]шк1'!L15+'[1]шк2'!L15+'[1]шкЛев'!L15+'[1]шкПесь'!L15+'[1]шкАнц'!L15+'[1]шкЮб'!L15+'[1]дс1'!L15+'[1]дс2'!L15+'[1]дсЮб'!L15+'[1]дсЛев'!L15+'[1]дсПесь'!L15+'[1]дсДвор'!L15</f>
        <v>0</v>
      </c>
      <c r="M15" s="13">
        <f>'[1]шк1'!M15+'[1]шк2'!M15+'[1]шкЛев'!M15+'[1]шкПесь'!M15+'[1]шкАнц'!M15+'[1]шкЮб'!M15+'[1]дс1'!M15+'[1]дс2'!M15+'[1]дсЮб'!M15+'[1]дсЛев'!M15+'[1]дсПесь'!M15+'[1]дсДвор'!M15</f>
        <v>0</v>
      </c>
      <c r="N15" s="13">
        <f>'[1]шк1'!N15+'[1]шк2'!N15+'[1]шкЛев'!N15+'[1]шкПесь'!N15+'[1]шкАнц'!N15+'[1]шкЮб'!N15+'[1]дс1'!N15+'[1]дс2'!N15+'[1]дсЮб'!N15+'[1]дсЛев'!N15+'[1]дсПесь'!N15+'[1]дсДвор'!N15</f>
        <v>0</v>
      </c>
      <c r="O15" s="56">
        <f t="shared" si="2"/>
        <v>13285.720020325201</v>
      </c>
    </row>
    <row r="16" spans="1:15" ht="13.5" customHeight="1" thickBot="1">
      <c r="A16" s="12"/>
      <c r="B16" s="34" t="s">
        <v>28</v>
      </c>
      <c r="C16" s="16">
        <f t="shared" si="1"/>
        <v>30.8</v>
      </c>
      <c r="D16" s="102">
        <f>('[1]шк1'!D16+'[1]шк2'!D16+'[1]шкЛев'!D16+'[1]шкПесь'!D16+'[1]шкАнц'!D16+'[1]шкЮб'!D16+'[1]дс1'!D16+'[1]дс2'!D16+'[1]дсЮб'!D16+'[1]дсЛев'!D16+'[1]дсПесь'!D16+'[1]дсДвор'!D16)/1</f>
        <v>23.900000000000002</v>
      </c>
      <c r="E16" s="102">
        <f>('[1]шк1'!E16+'[1]шк2'!E16+'[1]шкЛев'!E16+'[1]шкПесь'!E16+'[1]шкАнц'!E16+'[1]шкЮб'!E16+'[1]дс1'!E16+'[1]дс2'!E16+'[1]дсЮб'!E16+'[1]дсЛев'!E16+'[1]дсПесь'!E16+'[1]дсДвор'!E16)/1</f>
        <v>6.8999999999999995</v>
      </c>
      <c r="F16" s="13">
        <f>'[1]шк1'!F16+'[1]шк2'!F16+'[1]шкЛев'!F16+'[1]шкПесь'!F16+'[1]шкАнц'!F16+'[1]шкЮб'!F16+'[1]дс1'!F16+'[1]дс2'!F16+'[1]дсЮб'!F16+'[1]дсЛев'!F16+'[1]дсПесь'!F16+'[1]дсДвор'!F16</f>
        <v>2250500.9</v>
      </c>
      <c r="G16" s="13">
        <f>'[1]шк1'!G16+'[1]шк2'!G16+'[1]шкЛев'!G16+'[1]шкПесь'!G16+'[1]шкАнц'!G16+'[1]шкЮб'!G16+'[1]дс1'!G16+'[1]дс2'!G16+'[1]дсЮб'!G16+'[1]дсЛев'!G16+'[1]дсПесь'!G16+'[1]дсДвор'!G16</f>
        <v>365070.69999999995</v>
      </c>
      <c r="H16" s="13">
        <f>'[1]шк1'!H16+'[1]шк2'!H16+'[1]шкЛев'!H16+'[1]шкПесь'!H16+'[1]шкАнц'!H16+'[1]шкЮб'!H16+'[1]дс1'!H16+'[1]дс2'!H16+'[1]дсЮб'!H16+'[1]дсЛев'!H16+'[1]дсПесь'!H16+'[1]дсДвор'!H16</f>
        <v>575424.9</v>
      </c>
      <c r="I16" s="13">
        <f>'[1]шк1'!I16+'[1]шк2'!I16+'[1]шкЛев'!I16+'[1]шкПесь'!I16+'[1]шкАнц'!I16+'[1]шкЮб'!I16+'[1]дс1'!I16+'[1]дс2'!I16+'[1]дсЮб'!I16+'[1]дсЛев'!I16+'[1]дсПесь'!I16+'[1]дсДвор'!I16</f>
        <v>2250500.9</v>
      </c>
      <c r="J16" s="13">
        <f>'[1]шк1'!J16+'[1]шк2'!J16+'[1]шкЛев'!J16+'[1]шкПесь'!J16+'[1]шкАнц'!J16+'[1]шкЮб'!J16+'[1]дс1'!J16+'[1]дс2'!J16+'[1]дсЮб'!J16+'[1]дсЛев'!J16+'[1]дсПесь'!J16+'[1]дсДвор'!J16</f>
        <v>0</v>
      </c>
      <c r="K16" s="13">
        <f>'[1]шк1'!K16+'[1]шк2'!K16+'[1]шкЛев'!K16+'[1]шкПесь'!K16+'[1]шкАнц'!K16+'[1]шкЮб'!K16+'[1]дс1'!K16+'[1]дс2'!K16+'[1]дсЮб'!K16+'[1]дсЛев'!K16+'[1]дсПесь'!K16+'[1]дсДвор'!K16</f>
        <v>0</v>
      </c>
      <c r="L16" s="13">
        <f>'[1]шк1'!L16+'[1]шк2'!L16+'[1]шкЛев'!L16+'[1]шкПесь'!L16+'[1]шкАнц'!L16+'[1]шкЮб'!L16+'[1]дс1'!L16+'[1]дс2'!L16+'[1]дсЮб'!L16+'[1]дсЛев'!L16+'[1]дсПесь'!L16+'[1]дсДвор'!L16</f>
        <v>575424.9</v>
      </c>
      <c r="M16" s="13">
        <f>'[1]шк1'!M16+'[1]шк2'!M16+'[1]шкЛев'!M16+'[1]шкПесь'!M16+'[1]шкАнц'!M16+'[1]шкЮб'!M16+'[1]дс1'!M16+'[1]дс2'!M16+'[1]дсЮб'!M16+'[1]дсЛев'!M16+'[1]дсПесь'!M16+'[1]дсДвор'!M16</f>
        <v>0</v>
      </c>
      <c r="N16" s="13">
        <f>'[1]шк1'!N16+'[1]шк2'!N16+'[1]шкЛев'!N16+'[1]шкПесь'!N16+'[1]шкАнц'!N16+'[1]шкЮб'!N16+'[1]дс1'!N16+'[1]дс2'!N16+'[1]дсЮб'!N16+'[1]дсЛев'!N16+'[1]дсПесь'!N16+'[1]дсДвор'!N16</f>
        <v>0</v>
      </c>
      <c r="O16" s="56">
        <f t="shared" si="2"/>
        <v>15693.869595536957</v>
      </c>
    </row>
    <row r="17" spans="1:15" ht="46.5" customHeight="1" thickBot="1">
      <c r="A17" s="63">
        <v>2</v>
      </c>
      <c r="B17" s="71" t="s">
        <v>6</v>
      </c>
      <c r="C17" s="52">
        <f>D17+E17</f>
        <v>210.5</v>
      </c>
      <c r="D17" s="52">
        <f>D18+D19+D20+D24+D25+D26+D27</f>
        <v>190.8</v>
      </c>
      <c r="E17" s="52">
        <f aca="true" t="shared" si="5" ref="E17:N17">E18+E19+E20+E24+E25+E26+E27</f>
        <v>19.7</v>
      </c>
      <c r="F17" s="52">
        <f t="shared" si="5"/>
        <v>27433484.7</v>
      </c>
      <c r="G17" s="52">
        <f t="shared" si="5"/>
        <v>1189882.9</v>
      </c>
      <c r="H17" s="52">
        <f t="shared" si="5"/>
        <v>1505562.3</v>
      </c>
      <c r="I17" s="52">
        <f t="shared" si="5"/>
        <v>26866016.099999998</v>
      </c>
      <c r="J17" s="52">
        <f t="shared" si="5"/>
        <v>0</v>
      </c>
      <c r="K17" s="52">
        <f t="shared" si="5"/>
        <v>567468.6</v>
      </c>
      <c r="L17" s="52">
        <f t="shared" si="5"/>
        <v>1254795.1</v>
      </c>
      <c r="M17" s="52">
        <f t="shared" si="5"/>
        <v>0</v>
      </c>
      <c r="N17" s="52">
        <f t="shared" si="5"/>
        <v>250767.19999999998</v>
      </c>
      <c r="O17" s="56">
        <f t="shared" si="2"/>
        <v>23963.561058700205</v>
      </c>
    </row>
    <row r="18" spans="1:15" ht="13.5" customHeight="1" thickBot="1">
      <c r="A18" s="19"/>
      <c r="B18" s="72" t="s">
        <v>5</v>
      </c>
      <c r="C18" s="16">
        <f t="shared" si="1"/>
        <v>5.7</v>
      </c>
      <c r="D18" s="102">
        <f>('[1]шк1'!D18+'[1]шк2'!D18+'[1]шкЛев'!D18+'[1]шкПесь'!D18+'[1]шкАнц'!D18+'[1]шкЮб'!D18+'[1]дс1'!D18+'[1]дс2'!D18+'[1]дсЮб'!D18+'[1]дсЛев'!D18+'[1]дсПесь'!D18+'[1]дсДвор'!D18)/1</f>
        <v>5.7</v>
      </c>
      <c r="E18" s="102">
        <f>('[1]шк1'!E18+'[1]шк2'!E18+'[1]шкЛев'!E18+'[1]шкПесь'!E18+'[1]шкАнц'!E18+'[1]шкЮб'!E18+'[1]дс1'!E18+'[1]дс2'!E18+'[1]дсЮб'!E18+'[1]дсЛев'!E18+'[1]дсПесь'!E18+'[1]дсДвор'!E18)/1</f>
        <v>0</v>
      </c>
      <c r="F18" s="13">
        <f>'[1]шк1'!F18+'[1]шк2'!F18+'[1]шкЛев'!F18+'[1]шкПесь'!F18+'[1]шкАнц'!F18+'[1]шкЮб'!F18+'[1]дс1'!F18+'[1]дс2'!F18+'[1]дсЮб'!F18+'[1]дсЛев'!F18+'[1]дсПесь'!F18+'[1]дсДвор'!F18</f>
        <v>1635540.7000000002</v>
      </c>
      <c r="G18" s="13">
        <f>'[1]шк1'!G18+'[1]шк2'!G18+'[1]шкЛев'!G18+'[1]шкПесь'!G18+'[1]шкАнц'!G18+'[1]шкЮб'!G18+'[1]дс1'!G18+'[1]дс2'!G18+'[1]дсЮб'!G18+'[1]дсЛев'!G18+'[1]дсПесь'!G18+'[1]дсДвор'!G18</f>
        <v>195980.4</v>
      </c>
      <c r="H18" s="13">
        <f>'[1]шк1'!H18+'[1]шк2'!H18+'[1]шкЛев'!H18+'[1]шкПесь'!H18+'[1]шкАнц'!H18+'[1]шкЮб'!H18+'[1]дс1'!H18+'[1]дс2'!H18+'[1]дсЮб'!H18+'[1]дсЛев'!H18+'[1]дсПесь'!H18+'[1]дсДвор'!H18</f>
        <v>0</v>
      </c>
      <c r="I18" s="13">
        <f>'[1]шк1'!I18+'[1]шк2'!I18+'[1]шкЛев'!I18+'[1]шкПесь'!I18+'[1]шкАнц'!I18+'[1]шкЮб'!I18+'[1]дс1'!I18+'[1]дс2'!I18+'[1]дсЮб'!I18+'[1]дсЛев'!I18+'[1]дсПесь'!I18+'[1]дсДвор'!I18</f>
        <v>1618207.9000000001</v>
      </c>
      <c r="J18" s="13">
        <f>'[1]шк1'!J18+'[1]шк2'!J18+'[1]шкЛев'!J18+'[1]шкПесь'!J18+'[1]шкАнц'!J18+'[1]шкЮб'!J18+'[1]дс1'!J18+'[1]дс2'!J18+'[1]дсЮб'!J18+'[1]дсЛев'!J18+'[1]дсПесь'!J18+'[1]дсДвор'!J18</f>
        <v>0</v>
      </c>
      <c r="K18" s="13">
        <f>'[1]шк1'!K18+'[1]шк2'!K18+'[1]шкЛев'!K18+'[1]шкПесь'!K18+'[1]шкАнц'!K18+'[1]шкЮб'!K18+'[1]дс1'!K18+'[1]дс2'!K18+'[1]дсЮб'!K18+'[1]дсЛев'!K18+'[1]дсПесь'!K18+'[1]дсДвор'!K18</f>
        <v>17332.8</v>
      </c>
      <c r="L18" s="13">
        <f>'[1]шк1'!L18+'[1]шк2'!L18+'[1]шкЛев'!L18+'[1]шкПесь'!L18+'[1]шкАнц'!L18+'[1]шкЮб'!L18+'[1]дс1'!L18+'[1]дс2'!L18+'[1]дсЮб'!L18+'[1]дсЛев'!L18+'[1]дсПесь'!L18+'[1]дсДвор'!L18</f>
        <v>0</v>
      </c>
      <c r="M18" s="13">
        <f>'[1]шк1'!M18+'[1]шк2'!M18+'[1]шкЛев'!M18+'[1]шкПесь'!M18+'[1]шкАнц'!M18+'[1]шкЮб'!M18+'[1]дс1'!M18+'[1]дс2'!M18+'[1]дсЮб'!M18+'[1]дсЛев'!M18+'[1]дсПесь'!M18+'[1]дсДвор'!M18</f>
        <v>0</v>
      </c>
      <c r="N18" s="13">
        <f>'[1]шк1'!N18+'[1]шк2'!N18+'[1]шкЛев'!N18+'[1]шкПесь'!N18+'[1]шкАнц'!N18+'[1]шкЮб'!N18+'[1]дс1'!N18+'[1]дс2'!N18+'[1]дсЮб'!N18+'[1]дсЛев'!N18+'[1]дсПесь'!N18+'[1]дсДвор'!N18</f>
        <v>0</v>
      </c>
      <c r="O18" s="56">
        <f t="shared" si="2"/>
        <v>47822.82748538012</v>
      </c>
    </row>
    <row r="19" spans="1:15" ht="13.5" customHeight="1" thickBot="1">
      <c r="A19" s="19"/>
      <c r="B19" s="50" t="s">
        <v>12</v>
      </c>
      <c r="C19" s="16">
        <f t="shared" si="1"/>
        <v>8.9</v>
      </c>
      <c r="D19" s="102">
        <f>('[1]шк1'!D19+'[1]шк2'!D19+'[1]шкЛев'!D19+'[1]шкПесь'!D19+'[1]шкАнц'!D19+'[1]шкЮб'!D19+'[1]дс1'!D19+'[1]дс2'!D19+'[1]дсЮб'!D19+'[1]дсЛев'!D19+'[1]дсПесь'!D19+'[1]дсДвор'!D19)/1</f>
        <v>8.9</v>
      </c>
      <c r="E19" s="102">
        <f>('[1]шк1'!E19+'[1]шк2'!E19+'[1]шкЛев'!E19+'[1]шкПесь'!E19+'[1]шкАнц'!E19+'[1]шкЮб'!E19+'[1]дс1'!E19+'[1]дс2'!E19+'[1]дсЮб'!E19+'[1]дсЛев'!E19+'[1]дсПесь'!E19+'[1]дсДвор'!E19)/1</f>
        <v>0</v>
      </c>
      <c r="F19" s="13">
        <f>'[1]шк1'!F19+'[1]шк2'!F19+'[1]шкЛев'!F19+'[1]шкПесь'!F19+'[1]шкАнц'!F19+'[1]шкЮб'!F19+'[1]дс1'!F19+'[1]дс2'!F19+'[1]дсЮб'!F19+'[1]дсЛев'!F19+'[1]дсПесь'!F19+'[1]дсДвор'!F19</f>
        <v>2181756.8</v>
      </c>
      <c r="G19" s="13">
        <f>'[1]шк1'!G19+'[1]шк2'!G19+'[1]шкЛев'!G19+'[1]шкПесь'!G19+'[1]шкАнц'!G19+'[1]шкЮб'!G19+'[1]дс1'!G19+'[1]дс2'!G19+'[1]дсЮб'!G19+'[1]дсЛев'!G19+'[1]дсПесь'!G19+'[1]дсДвор'!G19</f>
        <v>173429.80000000002</v>
      </c>
      <c r="H19" s="13">
        <f>'[1]шк1'!H19+'[1]шк2'!H19+'[1]шкЛев'!H19+'[1]шкПесь'!H19+'[1]шкАнц'!H19+'[1]шкЮб'!H19+'[1]дс1'!H19+'[1]дс2'!H19+'[1]дсЮб'!H19+'[1]дсЛев'!H19+'[1]дсПесь'!H19+'[1]дсДвор'!H19</f>
        <v>0</v>
      </c>
      <c r="I19" s="13">
        <f>'[1]шк1'!I19+'[1]шк2'!I19+'[1]шкЛев'!I19+'[1]шкПесь'!I19+'[1]шкАнц'!I19+'[1]шкЮб'!I19+'[1]дс1'!I19+'[1]дс2'!I19+'[1]дсЮб'!I19+'[1]дсЛев'!I19+'[1]дсПесь'!I19+'[1]дсДвор'!I19</f>
        <v>2181756.9</v>
      </c>
      <c r="J19" s="13">
        <f>'[1]шк1'!J19+'[1]шк2'!J19+'[1]шкЛев'!J19+'[1]шкПесь'!J19+'[1]шкАнц'!J19+'[1]шкЮб'!J19+'[1]дс1'!J19+'[1]дс2'!J19+'[1]дсЮб'!J19+'[1]дсЛев'!J19+'[1]дсПесь'!J19+'[1]дсДвор'!J19</f>
        <v>0</v>
      </c>
      <c r="K19" s="13">
        <f>'[1]шк1'!K19+'[1]шк2'!K19+'[1]шкЛев'!K19+'[1]шкПесь'!K19+'[1]шкАнц'!K19+'[1]шкЮб'!K19+'[1]дс1'!K19+'[1]дс2'!K19+'[1]дсЮб'!K19+'[1]дсЛев'!K19+'[1]дсПесь'!K19+'[1]дсДвор'!K19</f>
        <v>0</v>
      </c>
      <c r="L19" s="13">
        <f>'[1]шк1'!L19+'[1]шк2'!L19+'[1]шкЛев'!L19+'[1]шкПесь'!L19+'[1]шкАнц'!L19+'[1]шкЮб'!L19+'[1]дс1'!L19+'[1]дс2'!L19+'[1]дсЮб'!L19+'[1]дсЛев'!L19+'[1]дсПесь'!L19+'[1]дсДвор'!L19</f>
        <v>0</v>
      </c>
      <c r="M19" s="13">
        <f>'[1]шк1'!M19+'[1]шк2'!M19+'[1]шкЛев'!M19+'[1]шкПесь'!M19+'[1]шкАнц'!M19+'[1]шкЮб'!M19+'[1]дс1'!M19+'[1]дс2'!M19+'[1]дсЮб'!M19+'[1]дсЛев'!M19+'[1]дсПесь'!M19+'[1]дсДвор'!M19</f>
        <v>0</v>
      </c>
      <c r="N19" s="13">
        <f>'[1]шк1'!N19+'[1]шк2'!N19+'[1]шкЛев'!N19+'[1]шкПесь'!N19+'[1]шкАнц'!N19+'[1]шкЮб'!N19+'[1]дс1'!N19+'[1]дс2'!N19+'[1]дсЮб'!N19+'[1]дсЛев'!N19+'[1]дсПесь'!N19+'[1]дсДвор'!N19</f>
        <v>0</v>
      </c>
      <c r="O19" s="56">
        <f t="shared" si="2"/>
        <v>40856.868913857674</v>
      </c>
    </row>
    <row r="20" spans="1:17" ht="36.75" customHeight="1" thickBot="1">
      <c r="A20" s="19"/>
      <c r="B20" s="50" t="s">
        <v>39</v>
      </c>
      <c r="C20" s="16">
        <f t="shared" si="1"/>
        <v>118.60000000000001</v>
      </c>
      <c r="D20" s="13">
        <f>D21+D22+D23</f>
        <v>113.4</v>
      </c>
      <c r="E20" s="13">
        <f aca="true" t="shared" si="6" ref="E20:N20">E21+E22+E23</f>
        <v>5.2</v>
      </c>
      <c r="F20" s="13">
        <f t="shared" si="6"/>
        <v>17643491.799999997</v>
      </c>
      <c r="G20" s="13">
        <f t="shared" si="6"/>
        <v>566329.1</v>
      </c>
      <c r="H20" s="13">
        <f t="shared" si="6"/>
        <v>458280.30000000005</v>
      </c>
      <c r="I20" s="13">
        <f t="shared" si="6"/>
        <v>17397813.599999998</v>
      </c>
      <c r="J20" s="13">
        <f t="shared" si="6"/>
        <v>0</v>
      </c>
      <c r="K20" s="13">
        <f t="shared" si="6"/>
        <v>245678.2</v>
      </c>
      <c r="L20" s="13">
        <f t="shared" si="6"/>
        <v>456835.9</v>
      </c>
      <c r="M20" s="13">
        <f t="shared" si="6"/>
        <v>0</v>
      </c>
      <c r="N20" s="13">
        <f t="shared" si="6"/>
        <v>1444.4</v>
      </c>
      <c r="O20" s="56">
        <f t="shared" si="2"/>
        <v>25931.057907113456</v>
      </c>
      <c r="Q20" s="103">
        <f>O20/25485*100</f>
        <v>101.75027626883836</v>
      </c>
    </row>
    <row r="21" spans="1:15" ht="13.5" customHeight="1" thickBot="1">
      <c r="A21" s="12"/>
      <c r="B21" s="50" t="s">
        <v>29</v>
      </c>
      <c r="C21" s="16">
        <f t="shared" si="1"/>
        <v>114.2</v>
      </c>
      <c r="D21" s="102">
        <f>('[1]шк1'!D21+'[1]шк2'!D21+'[1]шкЛев'!D21+'[1]шкПесь'!D21+'[1]шкАнц'!D21+'[1]шкЮб'!D21+'[1]дс1'!D21+'[1]дс2'!D21+'[1]дсЮб'!D21+'[1]дсЛев'!D21+'[1]дсПесь'!D21+'[1]дсДвор'!D21)/1</f>
        <v>110.2</v>
      </c>
      <c r="E21" s="102">
        <f>('[1]шк1'!E21+'[1]шк2'!E21+'[1]шкЛев'!E21+'[1]шкПесь'!E21+'[1]шкАнц'!E21+'[1]шкЮб'!E21+'[1]дс1'!E21+'[1]дс2'!E21+'[1]дсЮб'!E21+'[1]дсЛев'!E21+'[1]дсПесь'!E21+'[1]дсДвор'!E21)/1</f>
        <v>4</v>
      </c>
      <c r="F21" s="13">
        <f>'[1]шк1'!F21+'[1]шк2'!F21+'[1]шкЛев'!F21+'[1]шкПесь'!F21+'[1]шкАнц'!F21+'[1]шкЮб'!F21+'[1]дс1'!F21+'[1]дс2'!F21+'[1]дсЮб'!F21+'[1]дсЛев'!F21+'[1]дсПесь'!F21+'[1]дсДвор'!F21</f>
        <v>17140776.4</v>
      </c>
      <c r="G21" s="13">
        <f>'[1]шк1'!G21+'[1]шк2'!G21+'[1]шкЛев'!G21+'[1]шкПесь'!G21+'[1]шкАнц'!G21+'[1]шкЮб'!G21+'[1]дс1'!G21+'[1]дс2'!G21+'[1]дсЮб'!G21+'[1]дсЛев'!G21+'[1]дсПесь'!G21+'[1]дсДвор'!G21</f>
        <v>543691.1</v>
      </c>
      <c r="H21" s="13">
        <f>'[1]шк1'!H21+'[1]шк2'!H21+'[1]шкЛев'!H21+'[1]шкПесь'!H21+'[1]шкАнц'!H21+'[1]шкЮб'!H21+'[1]дс1'!H21+'[1]дс2'!H21+'[1]дсЮб'!H21+'[1]дсЛев'!H21+'[1]дсПесь'!H21+'[1]дсДвор'!H21</f>
        <v>342204.9</v>
      </c>
      <c r="I21" s="13">
        <f>'[1]шк1'!I21+'[1]шк2'!I21+'[1]шкЛев'!I21+'[1]шкПесь'!I21+'[1]шкАнц'!I21+'[1]шкЮб'!I21+'[1]дс1'!I21+'[1]дс2'!I21+'[1]дсЮб'!I21+'[1]дсЛев'!I21+'[1]дсПесь'!I21+'[1]дсДвор'!I21</f>
        <v>16972247.7</v>
      </c>
      <c r="J21" s="13">
        <f>'[1]шк1'!J21+'[1]шк2'!J21+'[1]шкЛев'!J21+'[1]шкПесь'!J21+'[1]шкАнц'!J21+'[1]шкЮб'!J21+'[1]дс1'!J21+'[1]дс2'!J21+'[1]дсЮб'!J21+'[1]дсЛев'!J21+'[1]дсПесь'!J21+'[1]дсДвор'!J21</f>
        <v>0</v>
      </c>
      <c r="K21" s="13">
        <f>'[1]шк1'!K21+'[1]шк2'!K21+'[1]шкЛев'!K21+'[1]шкПесь'!K21+'[1]шкАнц'!K21+'[1]шкЮб'!K21+'[1]дс1'!K21+'[1]дс2'!K21+'[1]дсЮб'!K21+'[1]дсЛев'!K21+'[1]дсПесь'!K21+'[1]дсДвор'!K21</f>
        <v>168528.7</v>
      </c>
      <c r="L21" s="13">
        <f>'[1]шк1'!L21+'[1]шк2'!L21+'[1]шкЛев'!L21+'[1]шкПесь'!L21+'[1]шкАнц'!L21+'[1]шкЮб'!L21+'[1]дс1'!L21+'[1]дс2'!L21+'[1]дсЮб'!L21+'[1]дсЛев'!L21+'[1]дсПесь'!L21+'[1]дсДвор'!L21</f>
        <v>340760.5</v>
      </c>
      <c r="M21" s="13">
        <f>'[1]шк1'!M21+'[1]шк2'!M21+'[1]шкЛев'!M21+'[1]шкПесь'!M21+'[1]шкАнц'!M21+'[1]шкЮб'!M21+'[1]дс1'!M21+'[1]дс2'!M21+'[1]дсЮб'!M21+'[1]дсЛев'!M21+'[1]дсПесь'!M21+'[1]дсДвор'!M21</f>
        <v>0</v>
      </c>
      <c r="N21" s="13">
        <f>'[1]шк1'!N21+'[1]шк2'!N21+'[1]шкЛев'!N21+'[1]шкПесь'!N21+'[1]шкАнц'!N21+'[1]шкЮб'!N21+'[1]дс1'!N21+'[1]дс2'!N21+'[1]дсЮб'!N21+'[1]дсЛев'!N21+'[1]дсПесь'!N21+'[1]дсДвор'!N21</f>
        <v>1444.4</v>
      </c>
      <c r="O21" s="56">
        <f t="shared" si="2"/>
        <v>25923.73926194797</v>
      </c>
    </row>
    <row r="22" spans="1:15" ht="13.5" customHeight="1" thickBot="1">
      <c r="A22" s="12"/>
      <c r="B22" s="50" t="s">
        <v>30</v>
      </c>
      <c r="C22" s="16">
        <f t="shared" si="1"/>
        <v>0</v>
      </c>
      <c r="D22" s="102">
        <f>('[1]шк1'!D22+'[1]шк2'!D22+'[1]шкЛев'!D22+'[1]шкПесь'!D22+'[1]шкАнц'!D22+'[1]шкЮб'!D22+'[1]дс1'!D22+'[1]дс2'!D22+'[1]дсЮб'!D22+'[1]дсЛев'!D22+'[1]дсПесь'!D22+'[1]дсДвор'!D22)/1</f>
        <v>0</v>
      </c>
      <c r="E22" s="102">
        <f>('[1]шк1'!E22+'[1]шк2'!E22+'[1]шкЛев'!E22+'[1]шкПесь'!E22+'[1]шкАнц'!E22+'[1]шкЮб'!E22+'[1]дс1'!E22+'[1]дс2'!E22+'[1]дсЮб'!E22+'[1]дсЛев'!E22+'[1]дсПесь'!E22+'[1]дсДвор'!E22)/1</f>
        <v>0</v>
      </c>
      <c r="F22" s="13">
        <f>'[1]шк1'!F22+'[1]шк2'!F22+'[1]шкЛев'!F22+'[1]шкПесь'!F22+'[1]шкАнц'!F22+'[1]шкЮб'!F22+'[1]дс1'!F22+'[1]дс2'!F22+'[1]дсЮб'!F22+'[1]дсЛев'!F22+'[1]дсПесь'!F22+'[1]дсДвор'!F22</f>
        <v>0</v>
      </c>
      <c r="G22" s="13">
        <f>'[1]шк1'!G22+'[1]шк2'!G22+'[1]шкЛев'!G22+'[1]шкПесь'!G22+'[1]шкАнц'!G22+'[1]шкЮб'!G22+'[1]дс1'!G22+'[1]дс2'!G22+'[1]дсЮб'!G22+'[1]дсЛев'!G22+'[1]дсПесь'!G22+'[1]дсДвор'!G22</f>
        <v>0</v>
      </c>
      <c r="H22" s="13">
        <f>'[1]шк1'!H22+'[1]шк2'!H22+'[1]шкЛев'!H22+'[1]шкПесь'!H22+'[1]шкАнц'!H22+'[1]шкЮб'!H22+'[1]дс1'!H22+'[1]дс2'!H22+'[1]дсЮб'!H22+'[1]дсЛев'!H22+'[1]дсПесь'!H22+'[1]дсДвор'!H22</f>
        <v>0</v>
      </c>
      <c r="I22" s="13">
        <f>'[1]шк1'!I22+'[1]шк2'!I22+'[1]шкЛев'!I22+'[1]шкПесь'!I22+'[1]шкАнц'!I22+'[1]шкЮб'!I22+'[1]дс1'!I22+'[1]дс2'!I22+'[1]дсЮб'!I22+'[1]дсЛев'!I22+'[1]дсПесь'!I22+'[1]дсДвор'!I22</f>
        <v>0</v>
      </c>
      <c r="J22" s="13">
        <f>'[1]шк1'!J22+'[1]шк2'!J22+'[1]шкЛев'!J22+'[1]шкПесь'!J22+'[1]шкАнц'!J22+'[1]шкЮб'!J22+'[1]дс1'!J22+'[1]дс2'!J22+'[1]дсЮб'!J22+'[1]дсЛев'!J22+'[1]дсПесь'!J22+'[1]дсДвор'!J22</f>
        <v>0</v>
      </c>
      <c r="K22" s="13">
        <f>'[1]шк1'!K22+'[1]шк2'!K22+'[1]шкЛев'!K22+'[1]шкПесь'!K22+'[1]шкАнц'!K22+'[1]шкЮб'!K22+'[1]дс1'!K22+'[1]дс2'!K22+'[1]дсЮб'!K22+'[1]дсЛев'!K22+'[1]дсПесь'!K22+'[1]дсДвор'!K22</f>
        <v>0</v>
      </c>
      <c r="L22" s="13">
        <f>'[1]шк1'!L22+'[1]шк2'!L22+'[1]шкЛев'!L22+'[1]шкПесь'!L22+'[1]шкАнц'!L22+'[1]шкЮб'!L22+'[1]дс1'!L22+'[1]дс2'!L22+'[1]дсЮб'!L22+'[1]дсЛев'!L22+'[1]дсПесь'!L22+'[1]дсДвор'!L22</f>
        <v>0</v>
      </c>
      <c r="M22" s="13">
        <f>'[1]шк1'!M22+'[1]шк2'!M22+'[1]шкЛев'!M22+'[1]шкПесь'!M22+'[1]шкАнц'!M22+'[1]шкЮб'!M22+'[1]дс1'!M22+'[1]дс2'!M22+'[1]дсЮб'!M22+'[1]дсЛев'!M22+'[1]дсПесь'!M22+'[1]дсДвор'!M22</f>
        <v>0</v>
      </c>
      <c r="N22" s="13">
        <f>'[1]шк1'!N22+'[1]шк2'!N22+'[1]шкЛев'!N22+'[1]шкПесь'!N22+'[1]шкАнц'!N22+'[1]шкЮб'!N22+'[1]дс1'!N22+'[1]дс2'!N22+'[1]дсЮб'!N22+'[1]дсЛев'!N22+'[1]дсПесь'!N22+'[1]дсДвор'!N22</f>
        <v>0</v>
      </c>
      <c r="O22" s="56" t="e">
        <f t="shared" si="2"/>
        <v>#DIV/0!</v>
      </c>
    </row>
    <row r="23" spans="1:15" ht="13.5" customHeight="1" thickBot="1">
      <c r="A23" s="12"/>
      <c r="B23" s="73" t="s">
        <v>31</v>
      </c>
      <c r="C23" s="16">
        <f t="shared" si="1"/>
        <v>4.4</v>
      </c>
      <c r="D23" s="102">
        <f>('[1]шк1'!D23+'[1]шк2'!D23+'[1]шкЛев'!D23+'[1]шкПесь'!D23+'[1]шкАнц'!D23+'[1]шкЮб'!D23+'[1]дс1'!D23+'[1]дс2'!D23+'[1]дсЮб'!D23+'[1]дсЛев'!D23+'[1]дсПесь'!D23+'[1]дсДвор'!D23)/1</f>
        <v>3.2</v>
      </c>
      <c r="E23" s="102">
        <f>('[1]шк1'!E23+'[1]шк2'!E23+'[1]шкЛев'!E23+'[1]шкПесь'!E23+'[1]шкАнц'!E23+'[1]шкЮб'!E23+'[1]дс1'!E23+'[1]дс2'!E23+'[1]дсЮб'!E23+'[1]дсЛев'!E23+'[1]дсПесь'!E23+'[1]дсДвор'!E23)/1</f>
        <v>1.2000000000000002</v>
      </c>
      <c r="F23" s="13">
        <f>'[1]шк1'!F23+'[1]шк2'!F23+'[1]шкЛев'!F23+'[1]шкПесь'!F23+'[1]шкАнц'!F23+'[1]шкЮб'!F23+'[1]дс1'!F23+'[1]дс2'!F23+'[1]дсЮб'!F23+'[1]дсЛев'!F23+'[1]дсПесь'!F23+'[1]дсДвор'!F23</f>
        <v>502715.4</v>
      </c>
      <c r="G23" s="13">
        <f>'[1]шк1'!G23+'[1]шк2'!G23+'[1]шкЛев'!G23+'[1]шкПесь'!G23+'[1]шкАнц'!G23+'[1]шкЮб'!G23+'[1]дс1'!G23+'[1]дс2'!G23+'[1]дсЮб'!G23+'[1]дсЛев'!G23+'[1]дсПесь'!G23+'[1]дсДвор'!G23</f>
        <v>22638</v>
      </c>
      <c r="H23" s="13">
        <f>'[1]шк1'!H23+'[1]шк2'!H23+'[1]шкЛев'!H23+'[1]шкПесь'!H23+'[1]шкАнц'!H23+'[1]шкЮб'!H23+'[1]дс1'!H23+'[1]дс2'!H23+'[1]дсЮб'!H23+'[1]дсЛев'!H23+'[1]дсПесь'!H23+'[1]дсДвор'!H23</f>
        <v>116075.4</v>
      </c>
      <c r="I23" s="13">
        <f>'[1]шк1'!I23+'[1]шк2'!I23+'[1]шкЛев'!I23+'[1]шкПесь'!I23+'[1]шкАнц'!I23+'[1]шкЮб'!I23+'[1]дс1'!I23+'[1]дс2'!I23+'[1]дсЮб'!I23+'[1]дсЛев'!I23+'[1]дсПесь'!I23+'[1]дсДвор'!I23</f>
        <v>425565.9</v>
      </c>
      <c r="J23" s="13">
        <f>'[1]шк1'!J23+'[1]шк2'!J23+'[1]шкЛев'!J23+'[1]шкПесь'!J23+'[1]шкАнц'!J23+'[1]шкЮб'!J23+'[1]дс1'!J23+'[1]дс2'!J23+'[1]дсЮб'!J23+'[1]дсЛев'!J23+'[1]дсПесь'!J23+'[1]дсДвор'!J23</f>
        <v>0</v>
      </c>
      <c r="K23" s="13">
        <f>'[1]шк1'!K23+'[1]шк2'!K23+'[1]шкЛев'!K23+'[1]шкПесь'!K23+'[1]шкАнц'!K23+'[1]шкЮб'!K23+'[1]дс1'!K23+'[1]дс2'!K23+'[1]дсЮб'!K23+'[1]дсЛев'!K23+'[1]дсПесь'!K23+'[1]дсДвор'!K23</f>
        <v>77149.5</v>
      </c>
      <c r="L23" s="13">
        <f>'[1]шк1'!L23+'[1]шк2'!L23+'[1]шкЛев'!L23+'[1]шкПесь'!L23+'[1]шкАнц'!L23+'[1]шкЮб'!L23+'[1]дс1'!L23+'[1]дс2'!L23+'[1]дсЮб'!L23+'[1]дсЛев'!L23+'[1]дсПесь'!L23+'[1]дсДвор'!L23</f>
        <v>116075.4</v>
      </c>
      <c r="M23" s="13">
        <f>'[1]шк1'!M23+'[1]шк2'!M23+'[1]шкЛев'!M23+'[1]шкПесь'!M23+'[1]шкАнц'!M23+'[1]шкЮб'!M23+'[1]дс1'!M23+'[1]дс2'!M23+'[1]дсЮб'!M23+'[1]дсЛев'!M23+'[1]дсПесь'!M23+'[1]дсДвор'!M23</f>
        <v>0</v>
      </c>
      <c r="N23" s="13">
        <f>'[1]шк1'!N23+'[1]шк2'!N23+'[1]шкЛев'!N23+'[1]шкПесь'!N23+'[1]шкАнц'!N23+'[1]шкЮб'!N23+'[1]дс1'!N23+'[1]дс2'!N23+'[1]дсЮб'!N23+'[1]дсЛев'!N23+'[1]дсПесь'!N23+'[1]дсДвор'!N23</f>
        <v>0</v>
      </c>
      <c r="O23" s="56">
        <f t="shared" si="2"/>
        <v>26183.09375</v>
      </c>
    </row>
    <row r="24" spans="1:15" ht="29.25" customHeight="1" thickBot="1">
      <c r="A24" s="12"/>
      <c r="B24" s="34" t="s">
        <v>23</v>
      </c>
      <c r="C24" s="16">
        <f t="shared" si="1"/>
        <v>0.2</v>
      </c>
      <c r="D24" s="102">
        <f>('[1]шк1'!D24+'[1]шк2'!D24+'[1]шкЛев'!D24+'[1]шкПесь'!D24+'[1]шкАнц'!D24+'[1]шкЮб'!D24+'[1]дс1'!D24+'[1]дс2'!D24+'[1]дсЮб'!D24+'[1]дсЛев'!D24+'[1]дсПесь'!D24+'[1]дсДвор'!D24)/1</f>
        <v>0</v>
      </c>
      <c r="E24" s="102">
        <f>('[1]шк1'!E24+'[1]шк2'!E24+'[1]шкЛев'!E24+'[1]шкПесь'!E24+'[1]шкАнц'!E24+'[1]шкЮб'!E24+'[1]дс1'!E24+'[1]дс2'!E24+'[1]дсЮб'!E24+'[1]дсЛев'!E24+'[1]дсПесь'!E24+'[1]дсДвор'!E24)/1</f>
        <v>0.2</v>
      </c>
      <c r="F24" s="13">
        <f>'[1]шк1'!F24+'[1]шк2'!F24+'[1]шкЛев'!F24+'[1]шкПесь'!F24+'[1]шкАнц'!F24+'[1]шкЮб'!F24+'[1]дс1'!F24+'[1]дс2'!F24+'[1]дсЮб'!F24+'[1]дсЛев'!F24+'[1]дсПесь'!F24+'[1]дсДвор'!F24</f>
        <v>0</v>
      </c>
      <c r="G24" s="13">
        <f>'[1]шк1'!G24+'[1]шк2'!G24+'[1]шкЛев'!G24+'[1]шкПесь'!G24+'[1]шкАнц'!G24+'[1]шкЮб'!G24+'[1]дс1'!G24+'[1]дс2'!G24+'[1]дсЮб'!G24+'[1]дсЛев'!G24+'[1]дсПесь'!G24+'[1]дсДвор'!G24</f>
        <v>0</v>
      </c>
      <c r="H24" s="13">
        <f>'[1]шк1'!H24+'[1]шк2'!H24+'[1]шкЛев'!H24+'[1]шкПесь'!H24+'[1]шкАнц'!H24+'[1]шкЮб'!H24+'[1]дс1'!H24+'[1]дс2'!H24+'[1]дсЮб'!H24+'[1]дсЛев'!H24+'[1]дсПесь'!H24+'[1]дсДвор'!H24</f>
        <v>20774.3</v>
      </c>
      <c r="I24" s="13">
        <f>'[1]шк1'!I24+'[1]шк2'!I24+'[1]шкЛев'!I24+'[1]шкПесь'!I24+'[1]шкАнц'!I24+'[1]шкЮб'!I24+'[1]дс1'!I24+'[1]дс2'!I24+'[1]дсЮб'!I24+'[1]дсЛев'!I24+'[1]дсПесь'!I24+'[1]дсДвор'!I24</f>
        <v>0</v>
      </c>
      <c r="J24" s="13">
        <f>'[1]шк1'!J24+'[1]шк2'!J24+'[1]шкЛев'!J24+'[1]шкПесь'!J24+'[1]шкАнц'!J24+'[1]шкЮб'!J24+'[1]дс1'!J24+'[1]дс2'!J24+'[1]дсЮб'!J24+'[1]дсЛев'!J24+'[1]дсПесь'!J24+'[1]дсДвор'!J24</f>
        <v>0</v>
      </c>
      <c r="K24" s="13">
        <f>'[1]шк1'!K24+'[1]шк2'!K24+'[1]шкЛев'!K24+'[1]шкПесь'!K24+'[1]шкАнц'!K24+'[1]шкЮб'!K24+'[1]дс1'!K24+'[1]дс2'!K24+'[1]дсЮб'!K24+'[1]дсЛев'!K24+'[1]дсПесь'!K24+'[1]дсДвор'!K24</f>
        <v>0</v>
      </c>
      <c r="L24" s="13">
        <f>'[1]шк1'!L24+'[1]шк2'!L24+'[1]шкЛев'!L24+'[1]шкПесь'!L24+'[1]шкАнц'!L24+'[1]шкЮб'!L24+'[1]дс1'!L24+'[1]дс2'!L24+'[1]дсЮб'!L24+'[1]дсЛев'!L24+'[1]дсПесь'!L24+'[1]дсДвор'!L24</f>
        <v>10387.2</v>
      </c>
      <c r="M24" s="13">
        <f>'[1]шк1'!M24+'[1]шк2'!M24+'[1]шкЛев'!M24+'[1]шкПесь'!M24+'[1]шкАнц'!M24+'[1]шкЮб'!M24+'[1]дс1'!M24+'[1]дс2'!M24+'[1]дсЮб'!M24+'[1]дсЛев'!M24+'[1]дсПесь'!M24+'[1]дсДвор'!M24</f>
        <v>0</v>
      </c>
      <c r="N24" s="13">
        <f>'[1]шк1'!N24+'[1]шк2'!N24+'[1]шкЛев'!N24+'[1]шкПесь'!N24+'[1]шкАнц'!N24+'[1]шкЮб'!N24+'[1]дс1'!N24+'[1]дс2'!N24+'[1]дсЮб'!N24+'[1]дсЛев'!N24+'[1]дсПесь'!N24+'[1]дсДвор'!N24</f>
        <v>10387.1</v>
      </c>
      <c r="O24" s="56" t="e">
        <f t="shared" si="2"/>
        <v>#DIV/0!</v>
      </c>
    </row>
    <row r="25" spans="1:15" ht="31.5" customHeight="1" thickBot="1">
      <c r="A25" s="31"/>
      <c r="B25" s="34" t="s">
        <v>41</v>
      </c>
      <c r="C25" s="16">
        <f t="shared" si="1"/>
        <v>6.3</v>
      </c>
      <c r="D25" s="102">
        <f>('[1]шк1'!D25+'[1]шк2'!D25+'[1]шкЛев'!D25+'[1]шкПесь'!D25+'[1]шкАнц'!D25+'[1]шкЮб'!D25+'[1]дс1'!D25+'[1]дс2'!D25+'[1]дсЮб'!D25+'[1]дсЛев'!D25+'[1]дсПесь'!D25+'[1]дсДвор'!D25)/1</f>
        <v>6.3</v>
      </c>
      <c r="E25" s="102">
        <f>('[1]шк1'!E25+'[1]шк2'!E25+'[1]шкЛев'!E25+'[1]шкПесь'!E25+'[1]шкАнц'!E25+'[1]шкЮб'!E25+'[1]дс1'!E25+'[1]дс2'!E25+'[1]дсЮб'!E25+'[1]дсЛев'!E25+'[1]дсПесь'!E25+'[1]дсДвор'!E25)/1</f>
        <v>0</v>
      </c>
      <c r="F25" s="13">
        <f>'[1]шк1'!F25+'[1]шк2'!F25+'[1]шкЛев'!F25+'[1]шкПесь'!F25+'[1]шкАнц'!F25+'[1]шкЮб'!F25+'[1]дс1'!F25+'[1]дс2'!F25+'[1]дсЮб'!F25+'[1]дсЛев'!F25+'[1]дсПесь'!F25+'[1]дсДвор'!F25</f>
        <v>1088998.1</v>
      </c>
      <c r="G25" s="13">
        <f>'[1]шк1'!G25+'[1]шк2'!G25+'[1]шкЛев'!G25+'[1]шкПесь'!G25+'[1]шкАнц'!G25+'[1]шкЮб'!G25+'[1]дс1'!G25+'[1]дс2'!G25+'[1]дсЮб'!G25+'[1]дсЛев'!G25+'[1]дсПесь'!G25+'[1]дсДвор'!G25</f>
        <v>75781.20000000001</v>
      </c>
      <c r="H25" s="13">
        <f>'[1]шк1'!H25+'[1]шк2'!H25+'[1]шкЛев'!H25+'[1]шкПесь'!H25+'[1]шкАнц'!H25+'[1]шкЮб'!H25+'[1]дс1'!H25+'[1]дс2'!H25+'[1]дсЮб'!H25+'[1]дсЛев'!H25+'[1]дсПесь'!H25+'[1]дсДвор'!H25</f>
        <v>8883.5</v>
      </c>
      <c r="I25" s="13">
        <f>'[1]шк1'!I25+'[1]шк2'!I25+'[1]шкЛев'!I25+'[1]шкПесь'!I25+'[1]шкАнц'!I25+'[1]шкЮб'!I25+'[1]дс1'!I25+'[1]дс2'!I25+'[1]дсЮб'!I25+'[1]дсЛев'!I25+'[1]дсПесь'!I25+'[1]дсДвор'!I25</f>
        <v>1088998</v>
      </c>
      <c r="J25" s="13">
        <f>'[1]шк1'!J25+'[1]шк2'!J25+'[1]шкЛев'!J25+'[1]шкПесь'!J25+'[1]шкАнц'!J25+'[1]шкЮб'!J25+'[1]дс1'!J25+'[1]дс2'!J25+'[1]дсЮб'!J25+'[1]дсЛев'!J25+'[1]дсПесь'!J25+'[1]дсДвор'!J25</f>
        <v>0</v>
      </c>
      <c r="K25" s="13">
        <f>'[1]шк1'!K25+'[1]шк2'!K25+'[1]шкЛев'!K25+'[1]шкПесь'!K25+'[1]шкАнц'!K25+'[1]шкЮб'!K25+'[1]дс1'!K25+'[1]дс2'!K25+'[1]дсЮб'!K25+'[1]дсЛев'!K25+'[1]дсПесь'!K25+'[1]дсДвор'!K25</f>
        <v>0</v>
      </c>
      <c r="L25" s="13">
        <f>'[1]шк1'!L25+'[1]шк2'!L25+'[1]шкЛев'!L25+'[1]шкПесь'!L25+'[1]шкАнц'!L25+'[1]шкЮб'!L25+'[1]дс1'!L25+'[1]дс2'!L25+'[1]дсЮб'!L25+'[1]дсЛев'!L25+'[1]дсПесь'!L25+'[1]дсДвор'!L25</f>
        <v>3097.6</v>
      </c>
      <c r="M25" s="13">
        <f>'[1]шк1'!M25+'[1]шк2'!M25+'[1]шкЛев'!M25+'[1]шкПесь'!M25+'[1]шкАнц'!M25+'[1]шкЮб'!M25+'[1]дс1'!M25+'[1]дс2'!M25+'[1]дсЮб'!M25+'[1]дсЛев'!M25+'[1]дсПесь'!M25+'[1]дсДвор'!M25</f>
        <v>0</v>
      </c>
      <c r="N25" s="13">
        <f>'[1]шк1'!N25+'[1]шк2'!N25+'[1]шкЛев'!N25+'[1]шкПесь'!N25+'[1]шкАнц'!N25+'[1]шкЮб'!N25+'[1]дс1'!N25+'[1]дс2'!N25+'[1]дсЮб'!N25+'[1]дсЛев'!N25+'[1]дсПесь'!N25+'[1]дсДвор'!N25</f>
        <v>5785.9</v>
      </c>
      <c r="O25" s="56">
        <f t="shared" si="2"/>
        <v>28809.47354497355</v>
      </c>
    </row>
    <row r="26" spans="1:15" ht="39" customHeight="1" thickBot="1">
      <c r="A26" s="31"/>
      <c r="B26" s="34" t="s">
        <v>42</v>
      </c>
      <c r="C26" s="16">
        <f t="shared" si="1"/>
        <v>0.2</v>
      </c>
      <c r="D26" s="102">
        <f>('[1]шк1'!D26+'[1]шк2'!D26+'[1]шкЛев'!D26+'[1]шкПесь'!D26+'[1]шкАнц'!D26+'[1]шкЮб'!D26+'[1]дс1'!D26+'[1]дс2'!D26+'[1]дсЮб'!D26+'[1]дсЛев'!D26+'[1]дсПесь'!D26+'[1]дсДвор'!D26)/1</f>
        <v>0</v>
      </c>
      <c r="E26" s="102">
        <f>('[1]шк1'!E26+'[1]шк2'!E26+'[1]шкЛев'!E26+'[1]шкПесь'!E26+'[1]шкАнц'!E26+'[1]шкЮб'!E26+'[1]дс1'!E26+'[1]дс2'!E26+'[1]дсЮб'!E26+'[1]дсЛев'!E26+'[1]дсПесь'!E26+'[1]дсДвор'!E26)/1</f>
        <v>0.2</v>
      </c>
      <c r="F26" s="13">
        <f>'[1]шк1'!F26+'[1]шк2'!F26+'[1]шкЛев'!F26+'[1]шкПесь'!F26+'[1]шкАнц'!F26+'[1]шкЮб'!F26+'[1]дс1'!F26+'[1]дс2'!F26+'[1]дсЮб'!F26+'[1]дсЛев'!F26+'[1]дсПесь'!F26+'[1]дсДвор'!F26</f>
        <v>0</v>
      </c>
      <c r="G26" s="13">
        <f>'[1]шк1'!G26+'[1]шк2'!G26+'[1]шкЛев'!G26+'[1]шкПесь'!G26+'[1]шкАнц'!G26+'[1]шкЮб'!G26+'[1]дс1'!G26+'[1]дс2'!G26+'[1]дсЮб'!G26+'[1]дсЛев'!G26+'[1]дсПесь'!G26+'[1]дсДвор'!G26</f>
        <v>0</v>
      </c>
      <c r="H26" s="13">
        <f>'[1]шк1'!H26+'[1]шк2'!H26+'[1]шкЛев'!H26+'[1]шкПесь'!H26+'[1]шкАнц'!H26+'[1]шкЮб'!H26+'[1]дс1'!H26+'[1]дс2'!H26+'[1]дсЮб'!H26+'[1]дсЛев'!H26+'[1]дсПесь'!H26+'[1]дсДвор'!H26</f>
        <v>10633.6</v>
      </c>
      <c r="I26" s="13">
        <f>'[1]шк1'!I26+'[1]шк2'!I26+'[1]шкЛев'!I26+'[1]шкПесь'!I26+'[1]шкАнц'!I26+'[1]шкЮб'!I26+'[1]дс1'!I26+'[1]дс2'!I26+'[1]дсЮб'!I26+'[1]дсЛев'!I26+'[1]дсПесь'!I26+'[1]дсДвор'!I26</f>
        <v>0</v>
      </c>
      <c r="J26" s="13">
        <f>'[1]шк1'!J26+'[1]шк2'!J26+'[1]шкЛев'!J26+'[1]шкПесь'!J26+'[1]шкАнц'!J26+'[1]шкЮб'!J26+'[1]дс1'!J26+'[1]дс2'!J26+'[1]дсЮб'!J26+'[1]дсЛев'!J26+'[1]дсПесь'!J26+'[1]дсДвор'!J26</f>
        <v>0</v>
      </c>
      <c r="K26" s="13">
        <f>'[1]шк1'!K26+'[1]шк2'!K26+'[1]шкЛев'!K26+'[1]шкПесь'!K26+'[1]шкАнц'!K26+'[1]шкЮб'!K26+'[1]дс1'!K26+'[1]дс2'!K26+'[1]дсЮб'!K26+'[1]дсЛев'!K26+'[1]дсПесь'!K26+'[1]дсДвор'!K26</f>
        <v>0</v>
      </c>
      <c r="L26" s="13">
        <f>'[1]шк1'!L26+'[1]шк2'!L26+'[1]шкЛев'!L26+'[1]шкПесь'!L26+'[1]шкАнц'!L26+'[1]шкЮб'!L26+'[1]дс1'!L26+'[1]дс2'!L26+'[1]дсЮб'!L26+'[1]дсЛев'!L26+'[1]дсПесь'!L26+'[1]дсДвор'!L26</f>
        <v>10633.6</v>
      </c>
      <c r="M26" s="13">
        <f>'[1]шк1'!M26+'[1]шк2'!M26+'[1]шкЛев'!M26+'[1]шкПесь'!M26+'[1]шкАнц'!M26+'[1]шкЮб'!M26+'[1]дс1'!M26+'[1]дс2'!M26+'[1]дсЮб'!M26+'[1]дсЛев'!M26+'[1]дсПесь'!M26+'[1]дсДвор'!M26</f>
        <v>0</v>
      </c>
      <c r="N26" s="13">
        <f>'[1]шк1'!N26+'[1]шк2'!N26+'[1]шкЛев'!N26+'[1]шкПесь'!N26+'[1]шкАнц'!N26+'[1]шкЮб'!N26+'[1]дс1'!N26+'[1]дс2'!N26+'[1]дсЮб'!N26+'[1]дсЛев'!N26+'[1]дсПесь'!N26+'[1]дсДвор'!N26</f>
        <v>0</v>
      </c>
      <c r="O26" s="56" t="e">
        <f t="shared" si="2"/>
        <v>#DIV/0!</v>
      </c>
    </row>
    <row r="27" spans="1:15" ht="13.5" customHeight="1" thickBot="1">
      <c r="A27" s="31"/>
      <c r="B27" s="50" t="s">
        <v>22</v>
      </c>
      <c r="C27" s="16">
        <f t="shared" si="1"/>
        <v>70.6</v>
      </c>
      <c r="D27" s="13">
        <f>D28+D29</f>
        <v>56.5</v>
      </c>
      <c r="E27" s="13">
        <f aca="true" t="shared" si="7" ref="E27:N27">E28+E29</f>
        <v>14.1</v>
      </c>
      <c r="F27" s="13">
        <f t="shared" si="7"/>
        <v>4883697.3</v>
      </c>
      <c r="G27" s="13">
        <f t="shared" si="7"/>
        <v>178362.40000000002</v>
      </c>
      <c r="H27" s="13">
        <f t="shared" si="7"/>
        <v>1006990.6</v>
      </c>
      <c r="I27" s="13">
        <f t="shared" si="7"/>
        <v>4579239.7</v>
      </c>
      <c r="J27" s="13">
        <f t="shared" si="7"/>
        <v>0</v>
      </c>
      <c r="K27" s="13">
        <f t="shared" si="7"/>
        <v>304457.6</v>
      </c>
      <c r="L27" s="13">
        <f t="shared" si="7"/>
        <v>773840.8</v>
      </c>
      <c r="M27" s="13">
        <f t="shared" si="7"/>
        <v>0</v>
      </c>
      <c r="N27" s="13">
        <f t="shared" si="7"/>
        <v>233149.8</v>
      </c>
      <c r="O27" s="56">
        <f t="shared" si="2"/>
        <v>14406.186725663718</v>
      </c>
    </row>
    <row r="28" spans="1:15" ht="27.75" customHeight="1" thickBot="1">
      <c r="A28" s="31"/>
      <c r="B28" s="50" t="s">
        <v>32</v>
      </c>
      <c r="C28" s="16">
        <f t="shared" si="1"/>
        <v>5</v>
      </c>
      <c r="D28" s="102">
        <f>('[1]шк1'!D28+'[1]шк2'!D28+'[1]шкЛев'!D28+'[1]шкПесь'!D28+'[1]шкАнц'!D28+'[1]шкЮб'!D28+'[1]дс1'!D28+'[1]дс2'!D28+'[1]дсЮб'!D28+'[1]дсЛев'!D28+'[1]дсПесь'!D28+'[1]дсДвор'!D28)/1</f>
        <v>5</v>
      </c>
      <c r="E28" s="102">
        <f>('[1]шк1'!E28+'[1]шк2'!E28+'[1]шкЛев'!E28+'[1]шкПесь'!E28+'[1]шкАнц'!E28+'[1]шкЮб'!E28+'[1]дс1'!E28+'[1]дс2'!E28+'[1]дсЮб'!E28+'[1]дсЛев'!E28+'[1]дсПесь'!E28+'[1]дсДвор'!E28)/1</f>
        <v>0</v>
      </c>
      <c r="F28" s="13">
        <f>'[1]шк1'!F28+'[1]шк2'!F28+'[1]шкЛев'!F28+'[1]шкПесь'!F28+'[1]шкАнц'!F28+'[1]шкЮб'!F28+'[1]дс1'!F28+'[1]дс2'!F28+'[1]дсЮб'!F28+'[1]дсЛев'!F28+'[1]дсПесь'!F28+'[1]дсДвор'!F28</f>
        <v>465728.69999999995</v>
      </c>
      <c r="G28" s="13">
        <f>'[1]шк1'!G28+'[1]шк2'!G28+'[1]шкЛев'!G28+'[1]шкПесь'!G28+'[1]шкАнц'!G28+'[1]шкЮб'!G28+'[1]дс1'!G28+'[1]дс2'!G28+'[1]дсЮб'!G28+'[1]дсЛев'!G28+'[1]дсПесь'!G28+'[1]дсДвор'!G28</f>
        <v>38527.3</v>
      </c>
      <c r="H28" s="13">
        <f>'[1]шк1'!H28+'[1]шк2'!H28+'[1]шкЛев'!H28+'[1]шкПесь'!H28+'[1]шкАнц'!H28+'[1]шкЮб'!H28+'[1]дс1'!H28+'[1]дс2'!H28+'[1]дсЮб'!H28+'[1]дсЛев'!H28+'[1]дсПесь'!H28+'[1]дсДвор'!H28</f>
        <v>0</v>
      </c>
      <c r="I28" s="13">
        <f>'[1]шк1'!I28+'[1]шк2'!I28+'[1]шкЛев'!I28+'[1]шкПесь'!I28+'[1]шкАнц'!I28+'[1]шкЮб'!I28+'[1]дс1'!I28+'[1]дс2'!I28+'[1]дсЮб'!I28+'[1]дсЛев'!I28+'[1]дсПесь'!I28+'[1]дсДвор'!I28</f>
        <v>465728.69999999995</v>
      </c>
      <c r="J28" s="13">
        <f>'[1]шк1'!J28+'[1]шк2'!J28+'[1]шкЛев'!J28+'[1]шкПесь'!J28+'[1]шкАнц'!J28+'[1]шкЮб'!J28+'[1]дс1'!J28+'[1]дс2'!J28+'[1]дсЮб'!J28+'[1]дсЛев'!J28+'[1]дсПесь'!J28+'[1]дсДвор'!J28</f>
        <v>0</v>
      </c>
      <c r="K28" s="13">
        <f>'[1]шк1'!K28+'[1]шк2'!K28+'[1]шкЛев'!K28+'[1]шкПесь'!K28+'[1]шкАнц'!K28+'[1]шкЮб'!K28+'[1]дс1'!K28+'[1]дс2'!K28+'[1]дсЮб'!K28+'[1]дсЛев'!K28+'[1]дсПесь'!K28+'[1]дсДвор'!K28</f>
        <v>0</v>
      </c>
      <c r="L28" s="13">
        <f>'[1]шк1'!L28+'[1]шк2'!L28+'[1]шкЛев'!L28+'[1]шкПесь'!L28+'[1]шкАнц'!L28+'[1]шкЮб'!L28+'[1]дс1'!L28+'[1]дс2'!L28+'[1]дсЮб'!L28+'[1]дсЛев'!L28+'[1]дсПесь'!L28+'[1]дсДвор'!L28</f>
        <v>0</v>
      </c>
      <c r="M28" s="13">
        <f>'[1]шк1'!M28+'[1]шк2'!M28+'[1]шкЛев'!M28+'[1]шкПесь'!M28+'[1]шкАнц'!M28+'[1]шкЮб'!M28+'[1]дс1'!M28+'[1]дс2'!M28+'[1]дсЮб'!M28+'[1]дсЛев'!M28+'[1]дсПесь'!M28+'[1]дсДвор'!M28</f>
        <v>0</v>
      </c>
      <c r="N28" s="13">
        <f>'[1]шк1'!N28+'[1]шк2'!N28+'[1]шкЛев'!N28+'[1]шкПесь'!N28+'[1]шкАнц'!N28+'[1]шкЮб'!N28+'[1]дс1'!N28+'[1]дс2'!N28+'[1]дсЮб'!N28+'[1]дсЛев'!N28+'[1]дсПесь'!N28+'[1]дсДвор'!N28</f>
        <v>0</v>
      </c>
      <c r="O28" s="56">
        <f t="shared" si="2"/>
        <v>15524.289999999999</v>
      </c>
    </row>
    <row r="29" spans="1:15" ht="13.5" customHeight="1" thickBot="1">
      <c r="A29" s="31"/>
      <c r="B29" s="34" t="s">
        <v>33</v>
      </c>
      <c r="C29" s="13">
        <f t="shared" si="1"/>
        <v>65.6</v>
      </c>
      <c r="D29" s="102">
        <f>('[1]шк1'!D29+'[1]шк2'!D29+'[1]шкЛев'!D29+'[1]шкПесь'!D29+'[1]шкАнц'!D29+'[1]шкЮб'!D29+'[1]дс1'!D29+'[1]дс2'!D29+'[1]дсЮб'!D29+'[1]дсЛев'!D29+'[1]дсПесь'!D29+'[1]дсДвор'!D29)/1</f>
        <v>51.5</v>
      </c>
      <c r="E29" s="102">
        <f>('[1]шк1'!E29+'[1]шк2'!E29+'[1]шкЛев'!E29+'[1]шкПесь'!E29+'[1]шкАнц'!E29+'[1]шкЮб'!E29+'[1]дс1'!E29+'[1]дс2'!E29+'[1]дсЮб'!E29+'[1]дсЛев'!E29+'[1]дсПесь'!E29+'[1]дсДвор'!E29)/1</f>
        <v>14.1</v>
      </c>
      <c r="F29" s="13">
        <f>'[1]шк1'!F29+'[1]шк2'!F29+'[1]шкЛев'!F29+'[1]шкПесь'!F29+'[1]шкАнц'!F29+'[1]шкЮб'!F29+'[1]дс1'!F29+'[1]дс2'!F29+'[1]дсЮб'!F29+'[1]дсЛев'!F29+'[1]дсПесь'!F29+'[1]дсДвор'!F29</f>
        <v>4417968.6</v>
      </c>
      <c r="G29" s="13">
        <f>'[1]шк1'!G29+'[1]шк2'!G29+'[1]шкЛев'!G29+'[1]шкПесь'!G29+'[1]шкАнц'!G29+'[1]шкЮб'!G29+'[1]дс1'!G29+'[1]дс2'!G29+'[1]дсЮб'!G29+'[1]дсЛев'!G29+'[1]дсПесь'!G29+'[1]дсДвор'!G29</f>
        <v>139835.1</v>
      </c>
      <c r="H29" s="13">
        <f>'[1]шк1'!H29+'[1]шк2'!H29+'[1]шкЛев'!H29+'[1]шкПесь'!H29+'[1]шкАнц'!H29+'[1]шкЮб'!H29+'[1]дс1'!H29+'[1]дс2'!H29+'[1]дсЮб'!H29+'[1]дсЛев'!H29+'[1]дсПесь'!H29+'[1]дсДвор'!H29</f>
        <v>1006990.6</v>
      </c>
      <c r="I29" s="13">
        <f>'[1]шк1'!I29+'[1]шк2'!I29+'[1]шкЛев'!I29+'[1]шкПесь'!I29+'[1]шкАнц'!I29+'[1]шкЮб'!I29+'[1]дс1'!I29+'[1]дс2'!I29+'[1]дсЮб'!I29+'[1]дсЛев'!I29+'[1]дсПесь'!I29+'[1]дсДвор'!I29</f>
        <v>4113511</v>
      </c>
      <c r="J29" s="13">
        <f>'[1]шк1'!J29+'[1]шк2'!J29+'[1]шкЛев'!J29+'[1]шкПесь'!J29+'[1]шкАнц'!J29+'[1]шкЮб'!J29+'[1]дс1'!J29+'[1]дс2'!J29+'[1]дсЮб'!J29+'[1]дсЛев'!J29+'[1]дсПесь'!J29+'[1]дсДвор'!J29</f>
        <v>0</v>
      </c>
      <c r="K29" s="13">
        <f>'[1]шк1'!K29+'[1]шк2'!K29+'[1]шкЛев'!K29+'[1]шкПесь'!K29+'[1]шкАнц'!K29+'[1]шкЮб'!K29+'[1]дс1'!K29+'[1]дс2'!K29+'[1]дсЮб'!K29+'[1]дсЛев'!K29+'[1]дсПесь'!K29+'[1]дсДвор'!K29</f>
        <v>304457.6</v>
      </c>
      <c r="L29" s="13">
        <f>'[1]шк1'!L29+'[1]шк2'!L29+'[1]шкЛев'!L29+'[1]шкПесь'!L29+'[1]шкАнц'!L29+'[1]шкЮб'!L29+'[1]дс1'!L29+'[1]дс2'!L29+'[1]дсЮб'!L29+'[1]дсЛев'!L29+'[1]дсПесь'!L29+'[1]дсДвор'!L29</f>
        <v>773840.8</v>
      </c>
      <c r="M29" s="13">
        <f>'[1]шк1'!M29+'[1]шк2'!M29+'[1]шкЛев'!M29+'[1]шкПесь'!M29+'[1]шкАнц'!M29+'[1]шкЮб'!M29+'[1]дс1'!M29+'[1]дс2'!M29+'[1]дсЮб'!M29+'[1]дсЛев'!M29+'[1]дсПесь'!M29+'[1]дсДвор'!M29</f>
        <v>0</v>
      </c>
      <c r="N29" s="13">
        <f>'[1]шк1'!N29+'[1]шк2'!N29+'[1]шкЛев'!N29+'[1]шкПесь'!N29+'[1]шкАнц'!N29+'[1]шкЮб'!N29+'[1]дс1'!N29+'[1]дс2'!N29+'[1]дсЮб'!N29+'[1]дсЛев'!N29+'[1]дсПесь'!N29+'[1]дсДвор'!N29</f>
        <v>233149.8</v>
      </c>
      <c r="O29" s="56">
        <f t="shared" si="2"/>
        <v>14297.633009708736</v>
      </c>
    </row>
    <row r="30" spans="1:15" ht="44.25" customHeight="1" thickBot="1">
      <c r="A30" s="35"/>
      <c r="B30" s="34" t="s">
        <v>40</v>
      </c>
      <c r="C30" s="32">
        <f t="shared" si="1"/>
        <v>0</v>
      </c>
      <c r="D30" s="102">
        <f>('[1]шк1'!D30+'[1]шк2'!D30+'[1]шкЛев'!D30+'[1]шкПесь'!D30+'[1]шкАнц'!D30+'[1]шкЮб'!D30+'[1]дс1'!D30+'[1]дс2'!D30+'[1]дсЮб'!D30+'[1]дсЛев'!D30+'[1]дсПесь'!D30+'[1]дсДвор'!D30)/1</f>
        <v>0</v>
      </c>
      <c r="E30" s="102">
        <f>('[1]шк1'!E30+'[1]шк2'!E30+'[1]шкЛев'!E30+'[1]шкПесь'!E30+'[1]шкАнц'!E30+'[1]шкЮб'!E30+'[1]дс1'!E30+'[1]дс2'!E30+'[1]дсЮб'!E30+'[1]дсЛев'!E30+'[1]дсПесь'!E30+'[1]дсДвор'!E30)/1</f>
        <v>0</v>
      </c>
      <c r="F30" s="13">
        <f>'[1]шк1'!F30+'[1]шк2'!F30+'[1]шкЛев'!F30+'[1]шкПесь'!F30+'[1]шкАнц'!F30+'[1]шкЮб'!F30+'[1]дс1'!F30+'[1]дс2'!F30+'[1]дсЮб'!F30+'[1]дсЛев'!F30+'[1]дсПесь'!F30+'[1]дсДвор'!F30</f>
        <v>0</v>
      </c>
      <c r="G30" s="13">
        <f>'[1]шк1'!G30+'[1]шк2'!G30+'[1]шкЛев'!G30+'[1]шкПесь'!G30+'[1]шкАнц'!G30+'[1]шкЮб'!G30+'[1]дс1'!G30+'[1]дс2'!G30+'[1]дсЮб'!G30+'[1]дсЛев'!G30+'[1]дсПесь'!G30+'[1]дсДвор'!G30</f>
        <v>0</v>
      </c>
      <c r="H30" s="13">
        <f>'[1]шк1'!H30+'[1]шк2'!H30+'[1]шкЛев'!H30+'[1]шкПесь'!H30+'[1]шкАнц'!H30+'[1]шкЮб'!H30+'[1]дс1'!H30+'[1]дс2'!H30+'[1]дсЮб'!H30+'[1]дсЛев'!H30+'[1]дсПесь'!H30+'[1]дсДвор'!H30</f>
        <v>0</v>
      </c>
      <c r="I30" s="13">
        <f>'[1]шк1'!I30+'[1]шк2'!I30+'[1]шкЛев'!I30+'[1]шкПесь'!I30+'[1]шкАнц'!I30+'[1]шкЮб'!I30+'[1]дс1'!I30+'[1]дс2'!I30+'[1]дсЮб'!I30+'[1]дсЛев'!I30+'[1]дсПесь'!I30+'[1]дсДвор'!I30</f>
        <v>0</v>
      </c>
      <c r="J30" s="13">
        <f>'[1]шк1'!J30+'[1]шк2'!J30+'[1]шкЛев'!J30+'[1]шкПесь'!J30+'[1]шкАнц'!J30+'[1]шкЮб'!J30+'[1]дс1'!J30+'[1]дс2'!J30+'[1]дсЮб'!J30+'[1]дсЛев'!J30+'[1]дсПесь'!J30+'[1]дсДвор'!J30</f>
        <v>0</v>
      </c>
      <c r="K30" s="13">
        <f>'[1]шк1'!K30+'[1]шк2'!K30+'[1]шкЛев'!K30+'[1]шкПесь'!K30+'[1]шкАнц'!K30+'[1]шкЮб'!K30+'[1]дс1'!K30+'[1]дс2'!K30+'[1]дсЮб'!K30+'[1]дсЛев'!K30+'[1]дсПесь'!K30+'[1]дсДвор'!K30</f>
        <v>0</v>
      </c>
      <c r="L30" s="13">
        <f>'[1]шк1'!L30+'[1]шк2'!L30+'[1]шкЛев'!L30+'[1]шкПесь'!L30+'[1]шкАнц'!L30+'[1]шкЮб'!L30+'[1]дс1'!L30+'[1]дс2'!L30+'[1]дсЮб'!L30+'[1]дсЛев'!L30+'[1]дсПесь'!L30+'[1]дсДвор'!L30</f>
        <v>0</v>
      </c>
      <c r="M30" s="13">
        <f>'[1]шк1'!M30+'[1]шк2'!M30+'[1]шкЛев'!M30+'[1]шкПесь'!M30+'[1]шкАнц'!M30+'[1]шкЮб'!M30+'[1]дс1'!M30+'[1]дс2'!M30+'[1]дсЮб'!M30+'[1]дсЛев'!M30+'[1]дсПесь'!M30+'[1]дсДвор'!M30</f>
        <v>0</v>
      </c>
      <c r="N30" s="13">
        <f>'[1]шк1'!N30+'[1]шк2'!N30+'[1]шкЛев'!N30+'[1]шкПесь'!N30+'[1]шкАнц'!N30+'[1]шкЮб'!N30+'[1]дс1'!N30+'[1]дс2'!N30+'[1]дсЮб'!N30+'[1]дсЛев'!N30+'[1]дсПесь'!N30+'[1]дсДвор'!N30</f>
        <v>0</v>
      </c>
      <c r="O30" s="56" t="e">
        <f t="shared" si="2"/>
        <v>#DIV/0!</v>
      </c>
    </row>
    <row r="31" spans="1:15" ht="35.25" customHeight="1" thickBot="1">
      <c r="A31" s="57">
        <v>3</v>
      </c>
      <c r="B31" s="64" t="s">
        <v>7</v>
      </c>
      <c r="C31" s="52">
        <f aca="true" t="shared" si="8" ref="C31:C46">D31+E31</f>
        <v>5.9</v>
      </c>
      <c r="D31" s="52">
        <f aca="true" t="shared" si="9" ref="D31:N31">D32+D33+D34+D35</f>
        <v>3.9</v>
      </c>
      <c r="E31" s="52">
        <f t="shared" si="9"/>
        <v>2</v>
      </c>
      <c r="F31" s="52">
        <f t="shared" si="9"/>
        <v>525210.7</v>
      </c>
      <c r="G31" s="52">
        <f t="shared" si="9"/>
        <v>93506.4</v>
      </c>
      <c r="H31" s="52">
        <f t="shared" si="9"/>
        <v>347798.3</v>
      </c>
      <c r="I31" s="53">
        <f t="shared" si="9"/>
        <v>325710.7</v>
      </c>
      <c r="J31" s="53">
        <f t="shared" si="9"/>
        <v>0</v>
      </c>
      <c r="K31" s="53">
        <f t="shared" si="9"/>
        <v>199500</v>
      </c>
      <c r="L31" s="52">
        <f t="shared" si="9"/>
        <v>347798.3</v>
      </c>
      <c r="M31" s="52">
        <f t="shared" si="9"/>
        <v>0</v>
      </c>
      <c r="N31" s="52">
        <f t="shared" si="9"/>
        <v>0</v>
      </c>
      <c r="O31" s="56">
        <f t="shared" si="2"/>
        <v>22444.901709401707</v>
      </c>
    </row>
    <row r="32" spans="1:15" ht="13.5" customHeight="1" thickBot="1">
      <c r="A32" s="12"/>
      <c r="B32" s="72" t="s">
        <v>5</v>
      </c>
      <c r="C32" s="16">
        <f t="shared" si="8"/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15">
        <v>0</v>
      </c>
      <c r="K32" s="14">
        <v>0</v>
      </c>
      <c r="L32" s="14">
        <v>0</v>
      </c>
      <c r="M32" s="14">
        <v>0</v>
      </c>
      <c r="N32" s="14">
        <v>0</v>
      </c>
      <c r="O32" s="56" t="e">
        <f t="shared" si="2"/>
        <v>#DIV/0!</v>
      </c>
    </row>
    <row r="33" spans="1:15" ht="13.5" customHeight="1" thickBot="1">
      <c r="A33" s="12"/>
      <c r="B33" s="50" t="s">
        <v>12</v>
      </c>
      <c r="C33" s="16">
        <f t="shared" si="8"/>
        <v>0</v>
      </c>
      <c r="D33" s="13">
        <v>0</v>
      </c>
      <c r="E33" s="13">
        <v>0</v>
      </c>
      <c r="F33" s="14">
        <v>0</v>
      </c>
      <c r="G33" s="13">
        <v>0</v>
      </c>
      <c r="H33" s="13">
        <v>0</v>
      </c>
      <c r="I33" s="15">
        <v>0</v>
      </c>
      <c r="J33" s="15">
        <v>0</v>
      </c>
      <c r="K33" s="13">
        <v>0</v>
      </c>
      <c r="L33" s="13">
        <v>0</v>
      </c>
      <c r="M33" s="13">
        <v>0</v>
      </c>
      <c r="N33" s="13">
        <v>0</v>
      </c>
      <c r="O33" s="56" t="e">
        <f t="shared" si="2"/>
        <v>#DIV/0!</v>
      </c>
    </row>
    <row r="34" spans="1:15" ht="13.5" customHeight="1" thickBot="1">
      <c r="A34" s="12"/>
      <c r="B34" s="50" t="s">
        <v>8</v>
      </c>
      <c r="C34" s="16">
        <f t="shared" si="8"/>
        <v>4.7</v>
      </c>
      <c r="D34" s="13">
        <v>2.9</v>
      </c>
      <c r="E34" s="13">
        <v>1.8</v>
      </c>
      <c r="F34" s="14">
        <v>457569.1</v>
      </c>
      <c r="G34" s="13">
        <v>93506.4</v>
      </c>
      <c r="H34" s="13">
        <v>311735.3</v>
      </c>
      <c r="I34" s="15">
        <v>258069.1</v>
      </c>
      <c r="J34" s="15">
        <v>0</v>
      </c>
      <c r="K34" s="13">
        <v>199500</v>
      </c>
      <c r="L34" s="13">
        <v>311735.3</v>
      </c>
      <c r="M34" s="13">
        <v>0</v>
      </c>
      <c r="N34" s="13">
        <v>0</v>
      </c>
      <c r="O34" s="56">
        <f t="shared" si="2"/>
        <v>26297.074712643676</v>
      </c>
    </row>
    <row r="35" spans="1:15" ht="17.25" customHeight="1" thickBot="1">
      <c r="A35" s="20"/>
      <c r="B35" s="34" t="s">
        <v>9</v>
      </c>
      <c r="C35" s="32">
        <f t="shared" si="8"/>
        <v>1.2</v>
      </c>
      <c r="D35" s="25">
        <v>1</v>
      </c>
      <c r="E35" s="25">
        <v>0.2</v>
      </c>
      <c r="F35" s="25">
        <v>67641.6</v>
      </c>
      <c r="G35" s="25">
        <v>0</v>
      </c>
      <c r="H35" s="25">
        <v>36063</v>
      </c>
      <c r="I35" s="18">
        <v>67641.6</v>
      </c>
      <c r="J35" s="18">
        <v>0</v>
      </c>
      <c r="K35" s="25">
        <v>0</v>
      </c>
      <c r="L35" s="25">
        <v>36063</v>
      </c>
      <c r="M35" s="47">
        <v>0</v>
      </c>
      <c r="N35" s="47">
        <v>0</v>
      </c>
      <c r="O35" s="56">
        <f t="shared" si="2"/>
        <v>11273.6</v>
      </c>
    </row>
    <row r="36" spans="1:15" ht="40.5" customHeight="1" thickBot="1">
      <c r="A36" s="58">
        <v>4</v>
      </c>
      <c r="B36" s="59" t="s">
        <v>44</v>
      </c>
      <c r="C36" s="60">
        <f>D36+E36</f>
        <v>8.2</v>
      </c>
      <c r="D36" s="61">
        <f>D37+D38+D39+D40</f>
        <v>5.1</v>
      </c>
      <c r="E36" s="61">
        <f aca="true" t="shared" si="10" ref="E36:N36">E37+E38+E39+E40</f>
        <v>3.1</v>
      </c>
      <c r="F36" s="61">
        <f t="shared" si="10"/>
        <v>907546.2999999999</v>
      </c>
      <c r="G36" s="61">
        <f t="shared" si="10"/>
        <v>20279.4</v>
      </c>
      <c r="H36" s="61">
        <f t="shared" si="10"/>
        <v>233051.5</v>
      </c>
      <c r="I36" s="61">
        <f t="shared" si="10"/>
        <v>907546.2999999999</v>
      </c>
      <c r="J36" s="61">
        <f t="shared" si="10"/>
        <v>0</v>
      </c>
      <c r="K36" s="61">
        <f t="shared" si="10"/>
        <v>0</v>
      </c>
      <c r="L36" s="61">
        <f t="shared" si="10"/>
        <v>233051.5</v>
      </c>
      <c r="M36" s="62">
        <f t="shared" si="10"/>
        <v>0</v>
      </c>
      <c r="N36" s="62">
        <f t="shared" si="10"/>
        <v>0</v>
      </c>
      <c r="O36" s="56">
        <f t="shared" si="2"/>
        <v>29658.375816993463</v>
      </c>
    </row>
    <row r="37" spans="1:15" ht="13.5" customHeight="1" thickBot="1">
      <c r="A37" s="35"/>
      <c r="B37" s="72" t="s">
        <v>5</v>
      </c>
      <c r="C37" s="16">
        <f>D37+E37</f>
        <v>1</v>
      </c>
      <c r="D37" s="14">
        <v>1</v>
      </c>
      <c r="E37" s="14">
        <v>0</v>
      </c>
      <c r="F37" s="14">
        <v>218478.2</v>
      </c>
      <c r="G37" s="14">
        <v>20279.4</v>
      </c>
      <c r="H37" s="14">
        <v>0</v>
      </c>
      <c r="I37" s="14">
        <v>218478.2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56">
        <f t="shared" si="2"/>
        <v>36413.03333333333</v>
      </c>
    </row>
    <row r="38" spans="1:15" ht="13.5" customHeight="1" thickBot="1">
      <c r="A38" s="35"/>
      <c r="B38" s="72" t="s">
        <v>12</v>
      </c>
      <c r="C38" s="16">
        <f>D38+E38</f>
        <v>1</v>
      </c>
      <c r="D38" s="13">
        <v>1</v>
      </c>
      <c r="E38" s="13">
        <v>0</v>
      </c>
      <c r="F38" s="13">
        <v>127341</v>
      </c>
      <c r="G38" s="13">
        <v>0</v>
      </c>
      <c r="H38" s="13">
        <v>0</v>
      </c>
      <c r="I38" s="13">
        <v>127341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56">
        <f t="shared" si="2"/>
        <v>21223.5</v>
      </c>
    </row>
    <row r="39" spans="1:15" ht="13.5" customHeight="1" thickBot="1">
      <c r="A39" s="35"/>
      <c r="B39" s="72" t="s">
        <v>8</v>
      </c>
      <c r="C39" s="16">
        <f>D39+E39</f>
        <v>4.7</v>
      </c>
      <c r="D39" s="13">
        <v>2</v>
      </c>
      <c r="E39" s="13">
        <v>2.7</v>
      </c>
      <c r="F39" s="13">
        <v>487080</v>
      </c>
      <c r="G39" s="13">
        <v>0</v>
      </c>
      <c r="H39" s="13">
        <v>204351.5</v>
      </c>
      <c r="I39" s="13">
        <v>487080</v>
      </c>
      <c r="J39" s="13">
        <v>0</v>
      </c>
      <c r="K39" s="13">
        <v>0</v>
      </c>
      <c r="L39" s="13">
        <v>204351.5</v>
      </c>
      <c r="M39" s="13">
        <v>0</v>
      </c>
      <c r="N39" s="13">
        <v>0</v>
      </c>
      <c r="O39" s="56">
        <f t="shared" si="2"/>
        <v>40590</v>
      </c>
    </row>
    <row r="40" spans="1:15" ht="13.5" customHeight="1" thickBot="1">
      <c r="A40" s="48"/>
      <c r="B40" s="74" t="s">
        <v>9</v>
      </c>
      <c r="C40" s="49">
        <f>D40+E40</f>
        <v>1.5</v>
      </c>
      <c r="D40" s="17">
        <v>1.1</v>
      </c>
      <c r="E40" s="17">
        <v>0.4</v>
      </c>
      <c r="F40" s="17">
        <v>74647.1</v>
      </c>
      <c r="G40" s="17">
        <v>0</v>
      </c>
      <c r="H40" s="17">
        <v>28700</v>
      </c>
      <c r="I40" s="17">
        <v>74647.1</v>
      </c>
      <c r="J40" s="17">
        <v>0</v>
      </c>
      <c r="K40" s="17">
        <v>0</v>
      </c>
      <c r="L40" s="17">
        <v>28700</v>
      </c>
      <c r="M40" s="17">
        <v>0</v>
      </c>
      <c r="N40" s="17">
        <v>0</v>
      </c>
      <c r="O40" s="56">
        <f t="shared" si="2"/>
        <v>11310.166666666666</v>
      </c>
    </row>
    <row r="41" spans="1:15" ht="36" customHeight="1" thickBot="1">
      <c r="A41" s="51">
        <v>5</v>
      </c>
      <c r="B41" s="67" t="s">
        <v>14</v>
      </c>
      <c r="C41" s="52">
        <f t="shared" si="8"/>
        <v>17.5</v>
      </c>
      <c r="D41" s="52">
        <f>D43+D46+D44+D45</f>
        <v>16.7</v>
      </c>
      <c r="E41" s="52">
        <f aca="true" t="shared" si="11" ref="E41:N41">E43+E46+E44+E45</f>
        <v>0.8</v>
      </c>
      <c r="F41" s="52">
        <f t="shared" si="11"/>
        <v>2584109.6</v>
      </c>
      <c r="G41" s="52">
        <f t="shared" si="11"/>
        <v>0</v>
      </c>
      <c r="H41" s="52">
        <f t="shared" si="11"/>
        <v>51489.9</v>
      </c>
      <c r="I41" s="52">
        <f t="shared" si="11"/>
        <v>2584109.6</v>
      </c>
      <c r="J41" s="52">
        <f t="shared" si="11"/>
        <v>0</v>
      </c>
      <c r="K41" s="52">
        <f t="shared" si="11"/>
        <v>0</v>
      </c>
      <c r="L41" s="52">
        <f t="shared" si="11"/>
        <v>51489.9</v>
      </c>
      <c r="M41" s="52">
        <f t="shared" si="11"/>
        <v>0</v>
      </c>
      <c r="N41" s="52">
        <f t="shared" si="11"/>
        <v>0</v>
      </c>
      <c r="O41" s="56">
        <f t="shared" si="2"/>
        <v>25789.516966067866</v>
      </c>
    </row>
    <row r="42" spans="1:15" ht="31.5" customHeight="1" thickBot="1">
      <c r="A42" s="68"/>
      <c r="B42" s="65" t="s">
        <v>43</v>
      </c>
      <c r="C42" s="14">
        <f t="shared" si="8"/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56" t="e">
        <f t="shared" si="2"/>
        <v>#DIV/0!</v>
      </c>
    </row>
    <row r="43" spans="1:15" ht="13.5" customHeight="1" thickBot="1">
      <c r="A43" s="12"/>
      <c r="B43" s="50" t="s">
        <v>5</v>
      </c>
      <c r="C43" s="13">
        <f t="shared" si="8"/>
        <v>1</v>
      </c>
      <c r="D43" s="13">
        <v>1</v>
      </c>
      <c r="E43" s="13">
        <v>0</v>
      </c>
      <c r="F43" s="13">
        <v>266072.4</v>
      </c>
      <c r="G43" s="13">
        <v>0</v>
      </c>
      <c r="H43" s="13">
        <v>0</v>
      </c>
      <c r="I43" s="13">
        <v>266072.4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56">
        <f t="shared" si="2"/>
        <v>44345.4</v>
      </c>
    </row>
    <row r="44" spans="1:15" ht="13.5" customHeight="1" thickBot="1">
      <c r="A44" s="20"/>
      <c r="B44" s="50" t="s">
        <v>12</v>
      </c>
      <c r="C44" s="16">
        <f t="shared" si="8"/>
        <v>4</v>
      </c>
      <c r="D44" s="17">
        <v>4</v>
      </c>
      <c r="E44" s="17">
        <v>0</v>
      </c>
      <c r="F44" s="14">
        <v>780892.8</v>
      </c>
      <c r="G44" s="17">
        <v>0</v>
      </c>
      <c r="H44" s="17">
        <v>0</v>
      </c>
      <c r="I44" s="24">
        <v>780892.8</v>
      </c>
      <c r="J44" s="24">
        <v>0</v>
      </c>
      <c r="K44" s="13">
        <v>0</v>
      </c>
      <c r="L44" s="13">
        <v>0</v>
      </c>
      <c r="M44" s="13">
        <v>0</v>
      </c>
      <c r="N44" s="13">
        <v>0</v>
      </c>
      <c r="O44" s="56">
        <f t="shared" si="2"/>
        <v>32537.2</v>
      </c>
    </row>
    <row r="45" spans="1:15" ht="13.5" customHeight="1" thickBot="1">
      <c r="A45" s="20"/>
      <c r="B45" s="34" t="s">
        <v>13</v>
      </c>
      <c r="C45" s="16">
        <f t="shared" si="8"/>
        <v>11.7</v>
      </c>
      <c r="D45" s="17">
        <v>11.7</v>
      </c>
      <c r="E45" s="17">
        <v>0</v>
      </c>
      <c r="F45" s="14">
        <v>1537144.4</v>
      </c>
      <c r="G45" s="17">
        <v>0</v>
      </c>
      <c r="H45" s="17">
        <v>0</v>
      </c>
      <c r="I45" s="24">
        <v>1537144.4</v>
      </c>
      <c r="J45" s="24">
        <v>0</v>
      </c>
      <c r="K45" s="13">
        <v>0</v>
      </c>
      <c r="L45" s="13">
        <v>0</v>
      </c>
      <c r="M45" s="13">
        <v>0</v>
      </c>
      <c r="N45" s="13">
        <v>0</v>
      </c>
      <c r="O45" s="56">
        <f t="shared" si="2"/>
        <v>21896.643874643876</v>
      </c>
    </row>
    <row r="46" spans="1:15" ht="13.5" customHeight="1" thickBot="1">
      <c r="A46" s="20"/>
      <c r="B46" s="34" t="s">
        <v>9</v>
      </c>
      <c r="C46" s="16">
        <f t="shared" si="8"/>
        <v>0.8</v>
      </c>
      <c r="D46" s="17">
        <v>0</v>
      </c>
      <c r="E46" s="17">
        <v>0.8</v>
      </c>
      <c r="F46" s="25">
        <v>0</v>
      </c>
      <c r="G46" s="17">
        <v>0</v>
      </c>
      <c r="H46" s="17">
        <v>51489.9</v>
      </c>
      <c r="I46" s="26">
        <v>0</v>
      </c>
      <c r="J46" s="26">
        <v>0</v>
      </c>
      <c r="K46" s="17">
        <v>0</v>
      </c>
      <c r="L46" s="17">
        <v>51489.9</v>
      </c>
      <c r="M46" s="36">
        <v>0</v>
      </c>
      <c r="N46" s="36">
        <v>0</v>
      </c>
      <c r="O46" s="56" t="e">
        <f t="shared" si="2"/>
        <v>#DIV/0!</v>
      </c>
    </row>
    <row r="47" spans="1:16" ht="16.5" customHeight="1" thickBot="1">
      <c r="A47" s="28"/>
      <c r="B47" s="29" t="s">
        <v>10</v>
      </c>
      <c r="C47" s="30">
        <f>D47+E47</f>
        <v>365.8</v>
      </c>
      <c r="D47" s="30">
        <f aca="true" t="shared" si="12" ref="D47:N47">D41+D36+D31+D17+D8</f>
        <v>332.7</v>
      </c>
      <c r="E47" s="30">
        <f t="shared" si="12"/>
        <v>33.1</v>
      </c>
      <c r="F47" s="30">
        <f t="shared" si="12"/>
        <v>47256102.199999996</v>
      </c>
      <c r="G47" s="30">
        <f t="shared" si="12"/>
        <v>2128007.3</v>
      </c>
      <c r="H47" s="30">
        <f t="shared" si="12"/>
        <v>2797974.8</v>
      </c>
      <c r="I47" s="30">
        <f t="shared" si="12"/>
        <v>46473383.5</v>
      </c>
      <c r="J47" s="30">
        <f t="shared" si="12"/>
        <v>0</v>
      </c>
      <c r="K47" s="30">
        <f t="shared" si="12"/>
        <v>782718.7</v>
      </c>
      <c r="L47" s="30">
        <f t="shared" si="12"/>
        <v>2537967.6</v>
      </c>
      <c r="M47" s="30">
        <f t="shared" si="12"/>
        <v>0</v>
      </c>
      <c r="N47" s="30">
        <f t="shared" si="12"/>
        <v>260007.19999999998</v>
      </c>
      <c r="O47" s="56">
        <f t="shared" si="2"/>
        <v>23673.029856727782</v>
      </c>
      <c r="P47" s="77">
        <f>(F47+H47)/6/D47</f>
        <v>25074.680392746213</v>
      </c>
    </row>
    <row r="48" spans="6:8" ht="13.5" customHeight="1">
      <c r="F48" s="3">
        <f>I47+K47</f>
        <v>47256102.2</v>
      </c>
      <c r="H48" s="3">
        <f>L47+N47</f>
        <v>2797974.8000000003</v>
      </c>
    </row>
    <row r="49" ht="13.5" customHeight="1"/>
    <row r="50" ht="13.5" customHeight="1">
      <c r="C50" s="3" t="s">
        <v>46</v>
      </c>
    </row>
    <row r="51" ht="13.5" customHeight="1"/>
    <row r="52" spans="4:12" ht="13.5" customHeight="1">
      <c r="D52" s="4" t="s">
        <v>45</v>
      </c>
      <c r="E52" s="75"/>
      <c r="F52" s="27"/>
      <c r="G52" s="27"/>
      <c r="H52" s="27"/>
      <c r="I52" s="27"/>
      <c r="J52" s="27"/>
      <c r="K52" s="27"/>
      <c r="L52" s="27"/>
    </row>
    <row r="53" spans="4:12" ht="13.5" customHeight="1">
      <c r="D53" s="75"/>
      <c r="E53" s="75"/>
      <c r="F53" s="27"/>
      <c r="G53" s="27"/>
      <c r="H53" s="27"/>
      <c r="I53" s="27"/>
      <c r="J53" s="27"/>
      <c r="K53" s="27"/>
      <c r="L53" s="27"/>
    </row>
    <row r="54" spans="4:12" ht="13.5" customHeight="1">
      <c r="D54" s="4" t="s">
        <v>47</v>
      </c>
      <c r="E54" s="75"/>
      <c r="F54" s="69"/>
      <c r="G54" s="27"/>
      <c r="H54" s="27"/>
      <c r="I54" s="27"/>
      <c r="J54" s="27"/>
      <c r="K54" s="27"/>
      <c r="L54" s="27"/>
    </row>
    <row r="55" spans="4:5" ht="13.5" customHeight="1">
      <c r="D55" s="76">
        <v>43621</v>
      </c>
      <c r="E55" s="4"/>
    </row>
    <row r="56" spans="3:11" ht="13.5" customHeight="1">
      <c r="C56" s="100"/>
      <c r="D56" s="100"/>
      <c r="E56" s="100"/>
      <c r="F56" s="100"/>
      <c r="G56" s="100"/>
      <c r="H56" s="100"/>
      <c r="I56" s="21"/>
      <c r="J56" s="21"/>
      <c r="K56" s="21"/>
    </row>
    <row r="57" spans="3:11" ht="13.5" customHeight="1">
      <c r="C57" s="101"/>
      <c r="D57" s="101"/>
      <c r="E57" s="101"/>
      <c r="F57" s="101"/>
      <c r="G57" s="101"/>
      <c r="H57" s="101"/>
      <c r="I57" s="22"/>
      <c r="J57" s="22"/>
      <c r="K57" s="22"/>
    </row>
    <row r="58" spans="3:11" ht="13.5" customHeight="1">
      <c r="C58" s="100"/>
      <c r="D58" s="100"/>
      <c r="E58" s="100"/>
      <c r="F58" s="100"/>
      <c r="G58" s="100"/>
      <c r="H58" s="100"/>
      <c r="I58" s="21"/>
      <c r="J58" s="21"/>
      <c r="K58" s="21"/>
    </row>
    <row r="59" spans="3:11" ht="13.5" customHeight="1">
      <c r="C59" s="100"/>
      <c r="D59" s="100"/>
      <c r="E59" s="100"/>
      <c r="F59" s="100"/>
      <c r="G59" s="100"/>
      <c r="H59" s="100"/>
      <c r="I59" s="21"/>
      <c r="J59" s="21"/>
      <c r="K59" s="21"/>
    </row>
    <row r="60" spans="3:11" ht="13.5" customHeight="1">
      <c r="C60" s="100"/>
      <c r="D60" s="100"/>
      <c r="E60" s="100"/>
      <c r="F60" s="100"/>
      <c r="G60" s="100"/>
      <c r="H60" s="100"/>
      <c r="I60" s="21"/>
      <c r="J60" s="21"/>
      <c r="K60" s="21"/>
    </row>
    <row r="61" spans="8:11" ht="13.5" customHeight="1">
      <c r="H61" s="21"/>
      <c r="I61" s="21"/>
      <c r="J61" s="21"/>
      <c r="K61" s="21"/>
    </row>
    <row r="62" spans="8:11" ht="18.75">
      <c r="H62" s="21"/>
      <c r="I62" s="21"/>
      <c r="J62" s="21"/>
      <c r="K62" s="21"/>
    </row>
    <row r="63" spans="3:8" ht="18.75">
      <c r="C63" s="2"/>
      <c r="D63" s="2"/>
      <c r="E63" s="2"/>
      <c r="F63" s="2"/>
      <c r="G63" s="2"/>
      <c r="H63" s="2"/>
    </row>
    <row r="65" ht="18.75">
      <c r="F65" s="3">
        <f>F47+H47</f>
        <v>50054076.99999999</v>
      </c>
    </row>
  </sheetData>
  <sheetProtection/>
  <mergeCells count="17">
    <mergeCell ref="O4:O6"/>
    <mergeCell ref="C3:O3"/>
    <mergeCell ref="H5:H6"/>
    <mergeCell ref="F5:G5"/>
    <mergeCell ref="I5:K5"/>
    <mergeCell ref="C60:H60"/>
    <mergeCell ref="C58:H58"/>
    <mergeCell ref="C59:H59"/>
    <mergeCell ref="C56:H56"/>
    <mergeCell ref="C57:H57"/>
    <mergeCell ref="L5:N5"/>
    <mergeCell ref="B1:M2"/>
    <mergeCell ref="C4:E4"/>
    <mergeCell ref="C5:C6"/>
    <mergeCell ref="D5:E5"/>
    <mergeCell ref="F4:H4"/>
    <mergeCell ref="I4:N4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7" r:id="rId2"/>
  <rowBreaks count="1" manualBreakCount="1">
    <brk id="57" max="15" man="1"/>
  </rowBreaks>
  <colBreaks count="1" manualBreakCount="1">
    <brk id="18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2019-06-06T05:16:02Z</cp:lastPrinted>
  <dcterms:created xsi:type="dcterms:W3CDTF">2011-04-01T06:40:59Z</dcterms:created>
  <dcterms:modified xsi:type="dcterms:W3CDTF">2019-07-05T12:28:58Z</dcterms:modified>
  <cp:category/>
  <cp:version/>
  <cp:contentType/>
  <cp:contentStatus/>
</cp:coreProperties>
</file>