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8 год " sheetId="1" r:id="rId1"/>
  </sheets>
  <externalReferences>
    <externalReference r:id="rId4"/>
  </externalReferences>
  <definedNames>
    <definedName name="_xlnm.Print_Titles" localSheetId="0">'2018 год '!$B:$B</definedName>
    <definedName name="_xlnm.Print_Area" localSheetId="0">'2018 год '!$A$1:$U$61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<sst xmlns="http://schemas.openxmlformats.org/spreadsheetml/2006/main" count="70" uniqueCount="50">
  <si>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</si>
  <si>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</si>
  <si>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</si>
  <si>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</si>
  <si>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</si>
  <si>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</si>
  <si>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</si>
  <si>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</si>
  <si>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</si>
  <si>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</si>
  <si>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</si>
  <si>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</si>
  <si>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</si>
  <si>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</si>
  <si>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</si>
  <si>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</si>
  <si>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</si>
  <si>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</si>
  <si>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</si>
  <si>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</si>
  <si>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</si>
  <si>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</si>
  <si>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</si>
  <si>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</si>
  <si>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</si>
  <si>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</si>
  <si>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</si>
  <si>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</si>
  <si>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</si>
  <si>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</si>
  <si>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</si>
  <si>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</si>
  <si>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</si>
  <si>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</si>
  <si>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</si>
  <si>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</si>
  <si>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</si>
  <si>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</si>
  <si>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</si>
  <si>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</si>
  <si>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</si>
  <si>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</si>
  <si>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</si>
  <si>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</si>
  <si>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</si>
  <si>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</si>
  <si>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</si>
  <si>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</si>
  <si>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</si>
  <si>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- март 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</si>
</sst>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53</xdr:row>
      <xdr:rowOff>38100</xdr:rowOff>
    </xdr:from>
    <xdr:to>
      <xdr:col>6</xdr:col>
      <xdr:colOff>971550</xdr:colOff>
      <xdr:row>57</xdr:row>
      <xdr:rowOff>142875</xdr:rowOff>
    </xdr:to>
    <xdr:pic>
      <xdr:nvPicPr>
        <xdr:cNvPr id="1" name="Picture 1" descr="7 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09675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34\Desktop\&#1044;&#1054;&#1054;\&#1047;&#1040;&#1056;&#1055;&#1051;&#1040;&#1058;&#1040;%20(2012,2013,2014,2015,2016%20&#1075;&#1086;&#1076;&#1072;)\2018%20&#1075;&#1086;&#1076;\&#1089;&#1074;&#1086;&#1076;&#1085;&#1072;&#1103;%201%20&#1082;&#1074;&#1072;&#1088;&#1090;&#1072;&#1083;%20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1"/>
      <sheetName val="шк2"/>
      <sheetName val="шкЛев"/>
      <sheetName val="шкЮбил"/>
      <sheetName val="шкПесь"/>
      <sheetName val="шкАнц"/>
      <sheetName val="итого школы"/>
      <sheetName val="дс1"/>
      <sheetName val="дс2"/>
      <sheetName val="дс3"/>
      <sheetName val="1+3"/>
      <sheetName val="дсЮб"/>
      <sheetName val="дсКаб"/>
      <sheetName val="дсЛев"/>
      <sheetName val="дсЛев+дсКаб"/>
      <sheetName val="дсПесь"/>
      <sheetName val="дсДвор"/>
      <sheetName val="Итого сады"/>
      <sheetName val="ДДТ"/>
      <sheetName val="ДЮСШ"/>
      <sheetName val="МАУ ЦФМСОУ"/>
      <sheetName val="ИТОГО 1 КВАРТАЛ 2018 года "/>
    </sheetNames>
    <sheetDataSet>
      <sheetData sheetId="19">
        <row r="43">
          <cell r="D43">
            <v>1</v>
          </cell>
          <cell r="E43">
            <v>0</v>
          </cell>
          <cell r="F43">
            <v>95267</v>
          </cell>
          <cell r="G43">
            <v>6242</v>
          </cell>
          <cell r="H43">
            <v>0</v>
          </cell>
          <cell r="I43">
            <v>95267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0.5</v>
          </cell>
          <cell r="F44">
            <v>0</v>
          </cell>
          <cell r="G44">
            <v>0</v>
          </cell>
          <cell r="H44">
            <v>35496</v>
          </cell>
          <cell r="I44">
            <v>0</v>
          </cell>
          <cell r="J44">
            <v>0</v>
          </cell>
          <cell r="K44">
            <v>0</v>
          </cell>
          <cell r="L44">
            <v>35496</v>
          </cell>
          <cell r="M44">
            <v>0</v>
          </cell>
          <cell r="N44">
            <v>0</v>
          </cell>
        </row>
        <row r="45">
          <cell r="D45">
            <v>2</v>
          </cell>
          <cell r="E45">
            <v>2.6</v>
          </cell>
          <cell r="F45">
            <v>188605</v>
          </cell>
          <cell r="G45">
            <v>0</v>
          </cell>
          <cell r="H45">
            <v>99233</v>
          </cell>
          <cell r="I45">
            <v>188605</v>
          </cell>
          <cell r="J45">
            <v>0</v>
          </cell>
          <cell r="K45">
            <v>0</v>
          </cell>
          <cell r="L45">
            <v>99233</v>
          </cell>
          <cell r="M45">
            <v>0</v>
          </cell>
          <cell r="N45">
            <v>0</v>
          </cell>
        </row>
        <row r="46">
          <cell r="D46">
            <v>1</v>
          </cell>
          <cell r="E46">
            <v>0.5</v>
          </cell>
          <cell r="F46">
            <v>29467</v>
          </cell>
          <cell r="G46">
            <v>0</v>
          </cell>
          <cell r="H46">
            <v>16790</v>
          </cell>
          <cell r="I46">
            <v>29467</v>
          </cell>
          <cell r="J46">
            <v>0</v>
          </cell>
          <cell r="K46">
            <v>0</v>
          </cell>
          <cell r="L46">
            <v>16790</v>
          </cell>
          <cell r="M46">
            <v>0</v>
          </cell>
          <cell r="N46">
            <v>0</v>
          </cell>
        </row>
      </sheetData>
      <sheetData sheetId="20">
        <row r="48">
          <cell r="D48">
            <v>1</v>
          </cell>
          <cell r="E48">
            <v>0</v>
          </cell>
          <cell r="F48">
            <v>136279.8</v>
          </cell>
          <cell r="G48">
            <v>0</v>
          </cell>
          <cell r="H48">
            <v>0</v>
          </cell>
          <cell r="I48">
            <v>136279.8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1</v>
          </cell>
          <cell r="E49">
            <v>0</v>
          </cell>
          <cell r="F49">
            <v>113643</v>
          </cell>
          <cell r="G49">
            <v>0</v>
          </cell>
          <cell r="H49">
            <v>0</v>
          </cell>
          <cell r="I49">
            <v>113643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5.5</v>
          </cell>
          <cell r="E50">
            <v>0</v>
          </cell>
          <cell r="F50">
            <v>369704.5</v>
          </cell>
          <cell r="G50">
            <v>0</v>
          </cell>
          <cell r="H50">
            <v>0</v>
          </cell>
          <cell r="I50">
            <v>369704.5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1.3</v>
          </cell>
          <cell r="F51">
            <v>0</v>
          </cell>
          <cell r="G51">
            <v>0</v>
          </cell>
          <cell r="H51">
            <v>48273.6</v>
          </cell>
          <cell r="I51">
            <v>0</v>
          </cell>
          <cell r="J51">
            <v>0</v>
          </cell>
          <cell r="K51">
            <v>0</v>
          </cell>
          <cell r="L51">
            <v>48273.6</v>
          </cell>
          <cell r="M51">
            <v>0</v>
          </cell>
          <cell r="N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5" sqref="F55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  <col min="19" max="19" width="8.4453125" style="0" customWidth="1"/>
  </cols>
  <sheetData>
    <row r="1" spans="1:13" s="3" customFormat="1" ht="30" customHeight="1" thickBot="1">
      <c r="A1" s="1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" customFormat="1" ht="18.75" customHeight="1" hidden="1">
      <c r="A2" s="4"/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5" s="3" customFormat="1" ht="23.25" customHeight="1">
      <c r="A3" s="5"/>
      <c r="B3" s="33"/>
      <c r="C3" s="86" t="s">
        <v>49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" customFormat="1" ht="65.25" customHeight="1">
      <c r="A4" s="6"/>
      <c r="B4" s="34"/>
      <c r="C4" s="85" t="s">
        <v>0</v>
      </c>
      <c r="D4" s="85"/>
      <c r="E4" s="85"/>
      <c r="F4" s="85" t="s">
        <v>41</v>
      </c>
      <c r="G4" s="85"/>
      <c r="H4" s="85"/>
      <c r="I4" s="85" t="s">
        <v>42</v>
      </c>
      <c r="J4" s="85"/>
      <c r="K4" s="85"/>
      <c r="L4" s="85"/>
      <c r="M4" s="85"/>
      <c r="N4" s="85"/>
      <c r="O4" s="85" t="s">
        <v>43</v>
      </c>
    </row>
    <row r="5" spans="1:15" s="3" customFormat="1" ht="31.5" customHeight="1">
      <c r="A5" s="6"/>
      <c r="B5" s="7"/>
      <c r="C5" s="90" t="s">
        <v>1</v>
      </c>
      <c r="D5" s="90" t="s">
        <v>2</v>
      </c>
      <c r="E5" s="90"/>
      <c r="F5" s="87" t="s">
        <v>14</v>
      </c>
      <c r="G5" s="87"/>
      <c r="H5" s="87" t="s">
        <v>11</v>
      </c>
      <c r="I5" s="87" t="s">
        <v>39</v>
      </c>
      <c r="J5" s="87"/>
      <c r="K5" s="87"/>
      <c r="L5" s="87" t="s">
        <v>40</v>
      </c>
      <c r="M5" s="87"/>
      <c r="N5" s="87"/>
      <c r="O5" s="85"/>
    </row>
    <row r="6" spans="1:15" s="3" customFormat="1" ht="66.75" customHeight="1" thickBot="1">
      <c r="A6" s="7"/>
      <c r="B6" s="7"/>
      <c r="C6" s="90"/>
      <c r="D6" s="46" t="s">
        <v>18</v>
      </c>
      <c r="E6" s="46" t="s">
        <v>11</v>
      </c>
      <c r="F6" s="45" t="s">
        <v>19</v>
      </c>
      <c r="G6" s="47" t="s">
        <v>20</v>
      </c>
      <c r="H6" s="87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5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143.4</v>
      </c>
      <c r="D8" s="60">
        <f aca="true" t="shared" si="0" ref="D8:N8">D9+D10+D11+D14</f>
        <v>136</v>
      </c>
      <c r="E8" s="82">
        <f t="shared" si="0"/>
        <v>7.4</v>
      </c>
      <c r="F8" s="60">
        <f>F9+F10+F11+F14</f>
        <v>7862988.9</v>
      </c>
      <c r="G8" s="60">
        <f t="shared" si="0"/>
        <v>240120.40000000002</v>
      </c>
      <c r="H8" s="60">
        <f t="shared" si="0"/>
        <v>259806.59999999998</v>
      </c>
      <c r="I8" s="60">
        <f t="shared" si="0"/>
        <v>7844149.4</v>
      </c>
      <c r="J8" s="60">
        <f t="shared" si="0"/>
        <v>0</v>
      </c>
      <c r="K8" s="60">
        <f t="shared" si="0"/>
        <v>18839.5</v>
      </c>
      <c r="L8" s="60">
        <f t="shared" si="0"/>
        <v>231487.3</v>
      </c>
      <c r="M8" s="60">
        <f t="shared" si="0"/>
        <v>0</v>
      </c>
      <c r="N8" s="71">
        <f t="shared" si="0"/>
        <v>28319.3</v>
      </c>
      <c r="O8" s="80">
        <f>F8/D8/3</f>
        <v>19272.03161764706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/>
      <c r="F9" s="58">
        <v>440093.7</v>
      </c>
      <c r="G9" s="58">
        <v>7969.5</v>
      </c>
      <c r="H9" s="58"/>
      <c r="I9" s="58">
        <v>440093.7</v>
      </c>
      <c r="J9" s="58"/>
      <c r="K9" s="58"/>
      <c r="L9" s="58"/>
      <c r="M9" s="58"/>
      <c r="N9" s="72"/>
      <c r="O9" s="80">
        <f aca="true" t="shared" si="2" ref="O9:O52">F9/D9/3</f>
        <v>29339.58</v>
      </c>
      <c r="P9" s="49"/>
    </row>
    <row r="10" spans="1:16" ht="13.5" customHeight="1" thickBot="1">
      <c r="A10" s="9"/>
      <c r="B10" s="35" t="s">
        <v>12</v>
      </c>
      <c r="C10" s="27">
        <f t="shared" si="1"/>
        <v>6.3</v>
      </c>
      <c r="D10" s="27">
        <v>6.3</v>
      </c>
      <c r="E10" s="27"/>
      <c r="F10" s="27">
        <v>427226.5</v>
      </c>
      <c r="G10" s="27">
        <v>9651</v>
      </c>
      <c r="H10" s="27"/>
      <c r="I10" s="27">
        <v>427226.5</v>
      </c>
      <c r="J10" s="27"/>
      <c r="K10" s="27"/>
      <c r="L10" s="27"/>
      <c r="M10" s="27"/>
      <c r="N10" s="73"/>
      <c r="O10" s="80">
        <f t="shared" si="2"/>
        <v>22604.576719576722</v>
      </c>
      <c r="P10" s="49"/>
    </row>
    <row r="11" spans="1:16" ht="13.5" customHeight="1" thickBot="1">
      <c r="A11" s="9"/>
      <c r="B11" s="36" t="s">
        <v>25</v>
      </c>
      <c r="C11" s="27">
        <f t="shared" si="1"/>
        <v>58.900000000000006</v>
      </c>
      <c r="D11" s="27">
        <f>D12+D13</f>
        <v>56.7</v>
      </c>
      <c r="E11" s="27">
        <f aca="true" t="shared" si="3" ref="E11:N11">E12+E13</f>
        <v>2.2</v>
      </c>
      <c r="F11" s="27">
        <f t="shared" si="3"/>
        <v>4854895.8</v>
      </c>
      <c r="G11" s="27">
        <f t="shared" si="3"/>
        <v>130851.7</v>
      </c>
      <c r="H11" s="27">
        <f t="shared" si="3"/>
        <v>105468.3</v>
      </c>
      <c r="I11" s="27">
        <f t="shared" si="3"/>
        <v>4836056.3</v>
      </c>
      <c r="J11" s="27">
        <f t="shared" si="3"/>
        <v>0</v>
      </c>
      <c r="K11" s="27">
        <f t="shared" si="3"/>
        <v>18839.5</v>
      </c>
      <c r="L11" s="27">
        <f t="shared" si="3"/>
        <v>83096.3</v>
      </c>
      <c r="M11" s="27">
        <f t="shared" si="3"/>
        <v>0</v>
      </c>
      <c r="N11" s="27">
        <f t="shared" si="3"/>
        <v>22372</v>
      </c>
      <c r="O11" s="80">
        <f t="shared" si="2"/>
        <v>28541.42151675485</v>
      </c>
      <c r="P11" s="49"/>
    </row>
    <row r="12" spans="1:16" ht="13.5" customHeight="1" thickBot="1">
      <c r="A12" s="9"/>
      <c r="B12" s="35" t="s">
        <v>24</v>
      </c>
      <c r="C12" s="27">
        <f t="shared" si="1"/>
        <v>47.2</v>
      </c>
      <c r="D12" s="27">
        <v>47.2</v>
      </c>
      <c r="E12" s="27"/>
      <c r="F12" s="27">
        <v>4005227.3</v>
      </c>
      <c r="G12" s="27">
        <v>130851.7</v>
      </c>
      <c r="H12" s="27"/>
      <c r="I12" s="27">
        <v>3995808.8</v>
      </c>
      <c r="J12" s="27"/>
      <c r="K12" s="27">
        <v>9418.5</v>
      </c>
      <c r="L12" s="27"/>
      <c r="M12" s="27"/>
      <c r="N12" s="73"/>
      <c r="O12" s="80">
        <f t="shared" si="2"/>
        <v>28285.503531073442</v>
      </c>
      <c r="P12" s="49"/>
    </row>
    <row r="13" spans="1:16" ht="13.5" customHeight="1" thickBot="1">
      <c r="A13" s="9"/>
      <c r="B13" s="36" t="s">
        <v>29</v>
      </c>
      <c r="C13" s="27">
        <f t="shared" si="1"/>
        <v>11.7</v>
      </c>
      <c r="D13" s="27">
        <v>9.5</v>
      </c>
      <c r="E13" s="27">
        <v>2.2</v>
      </c>
      <c r="F13" s="27">
        <v>849668.5</v>
      </c>
      <c r="G13" s="27"/>
      <c r="H13" s="27">
        <v>105468.3</v>
      </c>
      <c r="I13" s="27">
        <v>840247.5</v>
      </c>
      <c r="J13" s="27"/>
      <c r="K13" s="27">
        <v>9421</v>
      </c>
      <c r="L13" s="27">
        <v>83096.3</v>
      </c>
      <c r="M13" s="27"/>
      <c r="N13" s="73">
        <v>22372</v>
      </c>
      <c r="O13" s="80">
        <f t="shared" si="2"/>
        <v>29812.929824561405</v>
      </c>
      <c r="P13" s="49"/>
    </row>
    <row r="14" spans="1:19" ht="13.5" customHeight="1" thickBot="1">
      <c r="A14" s="9"/>
      <c r="B14" s="36" t="s">
        <v>22</v>
      </c>
      <c r="C14" s="27">
        <f t="shared" si="1"/>
        <v>73.2</v>
      </c>
      <c r="D14" s="27">
        <f>D15+D16</f>
        <v>68</v>
      </c>
      <c r="E14" s="27">
        <f aca="true" t="shared" si="4" ref="E14:N14">E15+E16</f>
        <v>5.2</v>
      </c>
      <c r="F14" s="27">
        <f t="shared" si="4"/>
        <v>2140772.9000000004</v>
      </c>
      <c r="G14" s="27">
        <f t="shared" si="4"/>
        <v>91648.2</v>
      </c>
      <c r="H14" s="27">
        <f t="shared" si="4"/>
        <v>154338.3</v>
      </c>
      <c r="I14" s="27">
        <f t="shared" si="4"/>
        <v>2140772.9000000004</v>
      </c>
      <c r="J14" s="27">
        <f t="shared" si="4"/>
        <v>0</v>
      </c>
      <c r="K14" s="27">
        <f t="shared" si="4"/>
        <v>0</v>
      </c>
      <c r="L14" s="27">
        <f t="shared" si="4"/>
        <v>148391</v>
      </c>
      <c r="M14" s="27">
        <f t="shared" si="4"/>
        <v>0</v>
      </c>
      <c r="N14" s="27">
        <f t="shared" si="4"/>
        <v>5947.3</v>
      </c>
      <c r="O14" s="80">
        <f t="shared" si="2"/>
        <v>10493.98480392157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36.8</v>
      </c>
      <c r="D15" s="27">
        <v>36.8</v>
      </c>
      <c r="E15" s="27"/>
      <c r="F15" s="27">
        <v>1099245.6</v>
      </c>
      <c r="G15" s="27">
        <v>16502.3</v>
      </c>
      <c r="H15" s="27"/>
      <c r="I15" s="27">
        <v>1099245.6</v>
      </c>
      <c r="J15" s="27"/>
      <c r="K15" s="27"/>
      <c r="L15" s="27"/>
      <c r="M15" s="27"/>
      <c r="N15" s="73"/>
      <c r="O15" s="80">
        <f t="shared" si="2"/>
        <v>9956.934782608698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36.4</v>
      </c>
      <c r="D16" s="61">
        <v>31.2</v>
      </c>
      <c r="E16" s="61">
        <v>5.2</v>
      </c>
      <c r="F16" s="61">
        <v>1041527.3</v>
      </c>
      <c r="G16" s="61">
        <v>75145.9</v>
      </c>
      <c r="H16" s="61">
        <v>154338.3</v>
      </c>
      <c r="I16" s="61">
        <v>1041527.3</v>
      </c>
      <c r="J16" s="61"/>
      <c r="K16" s="61"/>
      <c r="L16" s="61">
        <v>148391</v>
      </c>
      <c r="M16" s="61"/>
      <c r="N16" s="74">
        <v>5947.3</v>
      </c>
      <c r="O16" s="80">
        <f t="shared" si="2"/>
        <v>11127.42841880342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221.50000000000003</v>
      </c>
      <c r="D17" s="64">
        <f>D18+D19+D20+D24+D25+D26+D27</f>
        <v>192.20000000000002</v>
      </c>
      <c r="E17" s="63">
        <f>E18+E19+E20+E24+E25+E26+E27</f>
        <v>29.3</v>
      </c>
      <c r="F17" s="64">
        <f aca="true" t="shared" si="5" ref="F17:N17">F18+F19+F20+F24+F25+F26+F27</f>
        <v>13195658.9</v>
      </c>
      <c r="G17" s="64">
        <f t="shared" si="5"/>
        <v>703898.8</v>
      </c>
      <c r="H17" s="64">
        <f t="shared" si="5"/>
        <v>1016557</v>
      </c>
      <c r="I17" s="64">
        <f t="shared" si="5"/>
        <v>12942735.2</v>
      </c>
      <c r="J17" s="64">
        <f t="shared" si="5"/>
        <v>0</v>
      </c>
      <c r="K17" s="64">
        <f t="shared" si="5"/>
        <v>252923.7</v>
      </c>
      <c r="L17" s="64">
        <f t="shared" si="5"/>
        <v>816775.7999999999</v>
      </c>
      <c r="M17" s="64">
        <f t="shared" si="5"/>
        <v>0</v>
      </c>
      <c r="N17" s="75">
        <f t="shared" si="5"/>
        <v>199781.2</v>
      </c>
      <c r="O17" s="80">
        <f t="shared" si="2"/>
        <v>22885.291189732918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869658</v>
      </c>
      <c r="G18" s="58">
        <v>124274.8</v>
      </c>
      <c r="H18" s="58"/>
      <c r="I18" s="58">
        <v>869658</v>
      </c>
      <c r="J18" s="58"/>
      <c r="K18" s="58"/>
      <c r="L18" s="58"/>
      <c r="M18" s="58"/>
      <c r="N18" s="72"/>
      <c r="O18" s="80">
        <f t="shared" si="2"/>
        <v>48314.333333333336</v>
      </c>
    </row>
    <row r="19" spans="1:15" ht="13.5" customHeight="1" thickBot="1">
      <c r="A19" s="10"/>
      <c r="B19" s="35" t="s">
        <v>12</v>
      </c>
      <c r="C19" s="27">
        <f t="shared" si="1"/>
        <v>15</v>
      </c>
      <c r="D19" s="54">
        <v>15</v>
      </c>
      <c r="E19" s="27"/>
      <c r="F19" s="27">
        <v>1329214.1</v>
      </c>
      <c r="G19" s="27">
        <v>120759.1</v>
      </c>
      <c r="H19" s="27"/>
      <c r="I19" s="27">
        <v>1317566.1</v>
      </c>
      <c r="J19" s="27"/>
      <c r="K19" s="27">
        <v>11648</v>
      </c>
      <c r="L19" s="27"/>
      <c r="M19" s="27"/>
      <c r="N19" s="73"/>
      <c r="O19" s="80">
        <f t="shared" si="2"/>
        <v>29538.091111111116</v>
      </c>
    </row>
    <row r="20" spans="1:19" ht="21.75" customHeight="1" thickBot="1">
      <c r="A20" s="10"/>
      <c r="B20" s="35" t="s">
        <v>21</v>
      </c>
      <c r="C20" s="27">
        <f t="shared" si="1"/>
        <v>116.6</v>
      </c>
      <c r="D20" s="27">
        <f>D21+D22+D23</f>
        <v>109.3</v>
      </c>
      <c r="E20" s="27">
        <f aca="true" t="shared" si="6" ref="E20:N20">E21+E22+E23</f>
        <v>7.3</v>
      </c>
      <c r="F20" s="27">
        <f t="shared" si="6"/>
        <v>8368384</v>
      </c>
      <c r="G20" s="27">
        <f t="shared" si="6"/>
        <v>323587.6</v>
      </c>
      <c r="H20" s="27">
        <f t="shared" si="6"/>
        <v>203098</v>
      </c>
      <c r="I20" s="27">
        <f t="shared" si="6"/>
        <v>8195124.4</v>
      </c>
      <c r="J20" s="27">
        <f t="shared" si="6"/>
        <v>0</v>
      </c>
      <c r="K20" s="27">
        <f t="shared" si="6"/>
        <v>173259.6</v>
      </c>
      <c r="L20" s="27">
        <f t="shared" si="6"/>
        <v>198830.4</v>
      </c>
      <c r="M20" s="27">
        <f t="shared" si="6"/>
        <v>0</v>
      </c>
      <c r="N20" s="27">
        <f t="shared" si="6"/>
        <v>4267.6</v>
      </c>
      <c r="O20" s="80">
        <f t="shared" si="2"/>
        <v>25521.14669106435</v>
      </c>
      <c r="S20">
        <f>(F20+F25)/3/116.8</f>
        <v>25455.68921232877</v>
      </c>
    </row>
    <row r="21" spans="1:15" ht="13.5" customHeight="1" thickBot="1">
      <c r="A21" s="9"/>
      <c r="B21" s="35" t="s">
        <v>32</v>
      </c>
      <c r="C21" s="27">
        <f t="shared" si="1"/>
        <v>114.1</v>
      </c>
      <c r="D21" s="27">
        <v>107</v>
      </c>
      <c r="E21" s="27">
        <v>7.1</v>
      </c>
      <c r="F21" s="27">
        <v>8233773.6</v>
      </c>
      <c r="G21" s="27">
        <v>317897.6</v>
      </c>
      <c r="H21" s="27">
        <v>198736.7</v>
      </c>
      <c r="I21" s="27">
        <v>8078221.2</v>
      </c>
      <c r="J21" s="27"/>
      <c r="K21" s="27">
        <v>155552.4</v>
      </c>
      <c r="L21" s="27">
        <v>194469.1</v>
      </c>
      <c r="M21" s="27"/>
      <c r="N21" s="73">
        <v>4267.6</v>
      </c>
      <c r="O21" s="80">
        <f t="shared" si="2"/>
        <v>25650.38504672897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3"/>
      <c r="O22" s="80" t="e">
        <f t="shared" si="2"/>
        <v>#DIV/0!</v>
      </c>
    </row>
    <row r="23" spans="1:16" ht="13.5" customHeight="1" thickBot="1">
      <c r="A23" s="9"/>
      <c r="B23" s="38" t="s">
        <v>34</v>
      </c>
      <c r="C23" s="27">
        <f t="shared" si="1"/>
        <v>2.5</v>
      </c>
      <c r="D23" s="27">
        <v>2.3</v>
      </c>
      <c r="E23" s="27">
        <v>0.2</v>
      </c>
      <c r="F23" s="27">
        <v>134610.4</v>
      </c>
      <c r="G23" s="27">
        <v>5690</v>
      </c>
      <c r="H23" s="27">
        <v>4361.3</v>
      </c>
      <c r="I23" s="27">
        <v>116903.2</v>
      </c>
      <c r="J23" s="27"/>
      <c r="K23" s="27">
        <v>17707.2</v>
      </c>
      <c r="L23" s="27">
        <v>4361.3</v>
      </c>
      <c r="M23" s="27"/>
      <c r="N23" s="73"/>
      <c r="O23" s="80">
        <f t="shared" si="2"/>
        <v>19508.753623188404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/>
      <c r="E24" s="27">
        <v>0.2</v>
      </c>
      <c r="F24" s="27"/>
      <c r="G24" s="27"/>
      <c r="H24" s="27">
        <v>10351.8</v>
      </c>
      <c r="I24" s="27"/>
      <c r="J24" s="27"/>
      <c r="K24" s="27"/>
      <c r="L24" s="27">
        <v>10351.8</v>
      </c>
      <c r="M24" s="27"/>
      <c r="N24" s="73"/>
      <c r="O24" s="8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7.7</v>
      </c>
      <c r="D25" s="27">
        <v>7.5</v>
      </c>
      <c r="E25" s="27">
        <v>0.2</v>
      </c>
      <c r="F25" s="27">
        <v>551289.5</v>
      </c>
      <c r="G25" s="27">
        <v>43753.8</v>
      </c>
      <c r="H25" s="27">
        <v>21671.9</v>
      </c>
      <c r="I25" s="27">
        <v>551289.5</v>
      </c>
      <c r="J25" s="27"/>
      <c r="K25" s="27"/>
      <c r="L25" s="27">
        <v>21671.9</v>
      </c>
      <c r="M25" s="27"/>
      <c r="N25" s="73"/>
      <c r="O25" s="80">
        <f t="shared" si="2"/>
        <v>24501.755555555555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  <c r="O26" s="8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76</v>
      </c>
      <c r="D27" s="27">
        <f>D28+D29</f>
        <v>54.4</v>
      </c>
      <c r="E27" s="27">
        <f aca="true" t="shared" si="7" ref="E27:N27">E28+E29</f>
        <v>21.6</v>
      </c>
      <c r="F27" s="27">
        <f t="shared" si="7"/>
        <v>2077113.3</v>
      </c>
      <c r="G27" s="27">
        <f t="shared" si="7"/>
        <v>91523.5</v>
      </c>
      <c r="H27" s="27">
        <f t="shared" si="7"/>
        <v>781435.3</v>
      </c>
      <c r="I27" s="27">
        <f t="shared" si="7"/>
        <v>2009097.2</v>
      </c>
      <c r="J27" s="27">
        <f t="shared" si="7"/>
        <v>0</v>
      </c>
      <c r="K27" s="27">
        <f t="shared" si="7"/>
        <v>68016.1</v>
      </c>
      <c r="L27" s="27">
        <f t="shared" si="7"/>
        <v>585921.7</v>
      </c>
      <c r="M27" s="27">
        <f t="shared" si="7"/>
        <v>0</v>
      </c>
      <c r="N27" s="27">
        <f t="shared" si="7"/>
        <v>195513.6</v>
      </c>
      <c r="O27" s="80">
        <f t="shared" si="2"/>
        <v>12727.40992647059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/>
      <c r="F28" s="27">
        <v>212508.5</v>
      </c>
      <c r="G28" s="27">
        <v>12225.4</v>
      </c>
      <c r="H28" s="27"/>
      <c r="I28" s="27">
        <v>212508.5</v>
      </c>
      <c r="J28" s="27"/>
      <c r="K28" s="27"/>
      <c r="L28" s="27"/>
      <c r="M28" s="27"/>
      <c r="N28" s="73"/>
      <c r="O28" s="80">
        <f t="shared" si="2"/>
        <v>11806.02777777778</v>
      </c>
    </row>
    <row r="29" spans="1:15" ht="13.5" customHeight="1" thickBot="1">
      <c r="A29" s="21"/>
      <c r="B29" s="36" t="s">
        <v>36</v>
      </c>
      <c r="C29" s="61">
        <f t="shared" si="1"/>
        <v>70</v>
      </c>
      <c r="D29" s="61">
        <v>48.4</v>
      </c>
      <c r="E29" s="61">
        <v>21.6</v>
      </c>
      <c r="F29" s="61">
        <v>1864604.8</v>
      </c>
      <c r="G29" s="61">
        <v>79298.1</v>
      </c>
      <c r="H29" s="61">
        <v>781435.3</v>
      </c>
      <c r="I29" s="61">
        <v>1796588.7</v>
      </c>
      <c r="J29" s="61"/>
      <c r="K29" s="61">
        <v>68016.1</v>
      </c>
      <c r="L29" s="61">
        <v>585921.7</v>
      </c>
      <c r="M29" s="61"/>
      <c r="N29" s="74">
        <v>195513.6</v>
      </c>
      <c r="O29" s="80">
        <f t="shared" si="2"/>
        <v>12841.63085399449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83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0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5.699999999999999</v>
      </c>
      <c r="D37" s="67">
        <f aca="true" t="shared" si="11" ref="D37:N37">D38+D39+D40+D41</f>
        <v>3.8</v>
      </c>
      <c r="E37" s="67">
        <f t="shared" si="11"/>
        <v>1.9</v>
      </c>
      <c r="F37" s="67">
        <f t="shared" si="11"/>
        <v>287957</v>
      </c>
      <c r="G37" s="67">
        <f t="shared" si="11"/>
        <v>67605</v>
      </c>
      <c r="H37" s="67">
        <f t="shared" si="11"/>
        <v>169552</v>
      </c>
      <c r="I37" s="67">
        <f t="shared" si="11"/>
        <v>287957</v>
      </c>
      <c r="J37" s="67">
        <f t="shared" si="11"/>
        <v>0</v>
      </c>
      <c r="K37" s="67">
        <f t="shared" si="11"/>
        <v>0</v>
      </c>
      <c r="L37" s="67">
        <f t="shared" si="11"/>
        <v>169552</v>
      </c>
      <c r="M37" s="67">
        <f t="shared" si="11"/>
        <v>0</v>
      </c>
      <c r="N37" s="77">
        <f t="shared" si="11"/>
        <v>0</v>
      </c>
      <c r="O37" s="80">
        <f t="shared" si="2"/>
        <v>25259.38596491228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72">
        <v>0</v>
      </c>
      <c r="O38" s="80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>
        <v>0</v>
      </c>
      <c r="E39" s="27">
        <v>0.5</v>
      </c>
      <c r="F39" s="27">
        <v>0</v>
      </c>
      <c r="G39" s="27">
        <v>0</v>
      </c>
      <c r="H39" s="27">
        <v>29983</v>
      </c>
      <c r="I39" s="27">
        <v>0</v>
      </c>
      <c r="J39" s="27">
        <v>0</v>
      </c>
      <c r="K39" s="27">
        <v>0</v>
      </c>
      <c r="L39" s="27">
        <v>29983</v>
      </c>
      <c r="M39" s="27">
        <v>0</v>
      </c>
      <c r="N39" s="73">
        <v>0</v>
      </c>
      <c r="O39" s="8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4.3</v>
      </c>
      <c r="D40" s="27">
        <v>2.9</v>
      </c>
      <c r="E40" s="27">
        <v>1.4</v>
      </c>
      <c r="F40" s="27">
        <v>260439</v>
      </c>
      <c r="G40" s="27">
        <v>67605</v>
      </c>
      <c r="H40" s="27">
        <v>139569</v>
      </c>
      <c r="I40" s="27">
        <v>260439</v>
      </c>
      <c r="J40" s="27">
        <v>0</v>
      </c>
      <c r="K40" s="27">
        <v>0</v>
      </c>
      <c r="L40" s="27">
        <v>139569</v>
      </c>
      <c r="M40" s="27">
        <v>0</v>
      </c>
      <c r="N40" s="73">
        <v>0</v>
      </c>
      <c r="O40" s="80">
        <f t="shared" si="2"/>
        <v>29935.517241379308</v>
      </c>
    </row>
    <row r="41" spans="1:15" ht="17.25" customHeight="1" thickBot="1">
      <c r="A41" s="11"/>
      <c r="B41" s="36" t="s">
        <v>9</v>
      </c>
      <c r="C41" s="68">
        <f t="shared" si="10"/>
        <v>0.9</v>
      </c>
      <c r="D41" s="61">
        <v>0.9</v>
      </c>
      <c r="E41" s="61">
        <v>0</v>
      </c>
      <c r="F41" s="61">
        <v>27518</v>
      </c>
      <c r="G41" s="61">
        <v>0</v>
      </c>
      <c r="H41" s="61">
        <v>0</v>
      </c>
      <c r="I41" s="61">
        <v>27518</v>
      </c>
      <c r="J41" s="61">
        <v>0</v>
      </c>
      <c r="K41" s="61">
        <v>0</v>
      </c>
      <c r="L41" s="61">
        <v>0</v>
      </c>
      <c r="M41" s="61">
        <v>0</v>
      </c>
      <c r="N41" s="74">
        <v>0</v>
      </c>
      <c r="O41" s="80">
        <f t="shared" si="2"/>
        <v>10191.851851851852</v>
      </c>
    </row>
    <row r="42" spans="1:15" ht="13.5" customHeight="1" thickBot="1">
      <c r="A42" s="23">
        <v>5</v>
      </c>
      <c r="B42" s="24" t="s">
        <v>28</v>
      </c>
      <c r="C42" s="69">
        <f t="shared" si="10"/>
        <v>7.6</v>
      </c>
      <c r="D42" s="69">
        <f>D43+D44+D45+D46</f>
        <v>4</v>
      </c>
      <c r="E42" s="69">
        <f aca="true" t="shared" si="12" ref="E42:N42">E43+E44+E45+E46</f>
        <v>3.6</v>
      </c>
      <c r="F42" s="69">
        <f t="shared" si="12"/>
        <v>313339</v>
      </c>
      <c r="G42" s="69">
        <f t="shared" si="12"/>
        <v>6242</v>
      </c>
      <c r="H42" s="69">
        <f t="shared" si="12"/>
        <v>151519</v>
      </c>
      <c r="I42" s="69">
        <f t="shared" si="12"/>
        <v>313339</v>
      </c>
      <c r="J42" s="69">
        <f t="shared" si="12"/>
        <v>0</v>
      </c>
      <c r="K42" s="69">
        <f t="shared" si="12"/>
        <v>0</v>
      </c>
      <c r="L42" s="69">
        <f t="shared" si="12"/>
        <v>151519</v>
      </c>
      <c r="M42" s="69">
        <f t="shared" si="12"/>
        <v>0</v>
      </c>
      <c r="N42" s="78">
        <f t="shared" si="12"/>
        <v>0</v>
      </c>
      <c r="O42" s="80">
        <f t="shared" si="2"/>
        <v>26111.583333333332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84">
        <f>'[1]ДЮСШ'!D43</f>
        <v>1</v>
      </c>
      <c r="E43" s="84">
        <f>'[1]ДЮСШ'!E43</f>
        <v>0</v>
      </c>
      <c r="F43" s="84">
        <f>'[1]ДЮСШ'!F43</f>
        <v>95267</v>
      </c>
      <c r="G43" s="84">
        <f>'[1]ДЮСШ'!G43</f>
        <v>6242</v>
      </c>
      <c r="H43" s="84">
        <f>'[1]ДЮСШ'!H43</f>
        <v>0</v>
      </c>
      <c r="I43" s="84">
        <f>'[1]ДЮСШ'!I43</f>
        <v>95267</v>
      </c>
      <c r="J43" s="84">
        <f>'[1]ДЮСШ'!J43</f>
        <v>0</v>
      </c>
      <c r="K43" s="84">
        <f>'[1]ДЮСШ'!K43</f>
        <v>0</v>
      </c>
      <c r="L43" s="84">
        <f>'[1]ДЮСШ'!L43</f>
        <v>0</v>
      </c>
      <c r="M43" s="84">
        <f>'[1]ДЮСШ'!M43</f>
        <v>0</v>
      </c>
      <c r="N43" s="84">
        <f>'[1]ДЮСШ'!N43</f>
        <v>0</v>
      </c>
      <c r="O43" s="80">
        <f t="shared" si="2"/>
        <v>31755.666666666668</v>
      </c>
    </row>
    <row r="44" spans="1:15" ht="13.5" customHeight="1" thickBot="1">
      <c r="A44" s="22"/>
      <c r="B44" s="37" t="s">
        <v>12</v>
      </c>
      <c r="C44" s="28">
        <f t="shared" si="10"/>
        <v>0.5</v>
      </c>
      <c r="D44" s="84">
        <f>'[1]ДЮСШ'!D44</f>
        <v>0</v>
      </c>
      <c r="E44" s="84">
        <f>'[1]ДЮСШ'!E44</f>
        <v>0.5</v>
      </c>
      <c r="F44" s="84">
        <f>'[1]ДЮСШ'!F44</f>
        <v>0</v>
      </c>
      <c r="G44" s="84">
        <f>'[1]ДЮСШ'!G44</f>
        <v>0</v>
      </c>
      <c r="H44" s="84">
        <f>'[1]ДЮСШ'!H44</f>
        <v>35496</v>
      </c>
      <c r="I44" s="84">
        <f>'[1]ДЮСШ'!I44</f>
        <v>0</v>
      </c>
      <c r="J44" s="84">
        <f>'[1]ДЮСШ'!J44</f>
        <v>0</v>
      </c>
      <c r="K44" s="84">
        <f>'[1]ДЮСШ'!K44</f>
        <v>0</v>
      </c>
      <c r="L44" s="84">
        <f>'[1]ДЮСШ'!L44</f>
        <v>35496</v>
      </c>
      <c r="M44" s="84">
        <f>'[1]ДЮСШ'!M44</f>
        <v>0</v>
      </c>
      <c r="N44" s="84">
        <f>'[1]ДЮСШ'!N44</f>
        <v>0</v>
      </c>
      <c r="O44" s="80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10"/>
        <v>4.6</v>
      </c>
      <c r="D45" s="84">
        <f>'[1]ДЮСШ'!D45</f>
        <v>2</v>
      </c>
      <c r="E45" s="84">
        <f>'[1]ДЮСШ'!E45</f>
        <v>2.6</v>
      </c>
      <c r="F45" s="84">
        <f>'[1]ДЮСШ'!F45</f>
        <v>188605</v>
      </c>
      <c r="G45" s="84">
        <f>'[1]ДЮСШ'!G45</f>
        <v>0</v>
      </c>
      <c r="H45" s="84">
        <f>'[1]ДЮСШ'!H45</f>
        <v>99233</v>
      </c>
      <c r="I45" s="84">
        <f>'[1]ДЮСШ'!I45</f>
        <v>188605</v>
      </c>
      <c r="J45" s="84">
        <f>'[1]ДЮСШ'!J45</f>
        <v>0</v>
      </c>
      <c r="K45" s="84">
        <f>'[1]ДЮСШ'!K45</f>
        <v>0</v>
      </c>
      <c r="L45" s="84">
        <f>'[1]ДЮСШ'!L45</f>
        <v>99233</v>
      </c>
      <c r="M45" s="84">
        <f>'[1]ДЮСШ'!M45</f>
        <v>0</v>
      </c>
      <c r="N45" s="84">
        <f>'[1]ДЮСШ'!N45</f>
        <v>0</v>
      </c>
      <c r="O45" s="80">
        <f t="shared" si="2"/>
        <v>31434.166666666668</v>
      </c>
    </row>
    <row r="46" spans="1:15" ht="13.5" customHeight="1" thickBot="1">
      <c r="A46" s="22"/>
      <c r="B46" s="42" t="s">
        <v>9</v>
      </c>
      <c r="C46" s="68">
        <f t="shared" si="10"/>
        <v>1.5</v>
      </c>
      <c r="D46" s="84">
        <f>'[1]ДЮСШ'!D46</f>
        <v>1</v>
      </c>
      <c r="E46" s="84">
        <f>'[1]ДЮСШ'!E46</f>
        <v>0.5</v>
      </c>
      <c r="F46" s="84">
        <f>'[1]ДЮСШ'!F46</f>
        <v>29467</v>
      </c>
      <c r="G46" s="84">
        <f>'[1]ДЮСШ'!G46</f>
        <v>0</v>
      </c>
      <c r="H46" s="84">
        <f>'[1]ДЮСШ'!H46</f>
        <v>16790</v>
      </c>
      <c r="I46" s="84">
        <f>'[1]ДЮСШ'!I46</f>
        <v>29467</v>
      </c>
      <c r="J46" s="84">
        <f>'[1]ДЮСШ'!J46</f>
        <v>0</v>
      </c>
      <c r="K46" s="84">
        <f>'[1]ДЮСШ'!K46</f>
        <v>0</v>
      </c>
      <c r="L46" s="84">
        <f>'[1]ДЮСШ'!L46</f>
        <v>16790</v>
      </c>
      <c r="M46" s="84">
        <f>'[1]ДЮСШ'!M46</f>
        <v>0</v>
      </c>
      <c r="N46" s="84">
        <f>'[1]ДЮСШ'!N46</f>
        <v>0</v>
      </c>
      <c r="O46" s="80">
        <f t="shared" si="2"/>
        <v>9822.333333333334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8.8</v>
      </c>
      <c r="D47" s="60">
        <f>D48+D51+D49+D50</f>
        <v>7.5</v>
      </c>
      <c r="E47" s="60">
        <f aca="true" t="shared" si="14" ref="E47:N47">E48+E51+E49+E50</f>
        <v>1.3</v>
      </c>
      <c r="F47" s="60">
        <f t="shared" si="14"/>
        <v>619627.3</v>
      </c>
      <c r="G47" s="60">
        <f t="shared" si="14"/>
        <v>0</v>
      </c>
      <c r="H47" s="60">
        <f t="shared" si="14"/>
        <v>48273.6</v>
      </c>
      <c r="I47" s="60">
        <f t="shared" si="14"/>
        <v>619627.3</v>
      </c>
      <c r="J47" s="60">
        <f t="shared" si="14"/>
        <v>0</v>
      </c>
      <c r="K47" s="60">
        <f t="shared" si="14"/>
        <v>0</v>
      </c>
      <c r="L47" s="60">
        <f t="shared" si="14"/>
        <v>48273.6</v>
      </c>
      <c r="M47" s="60">
        <f t="shared" si="14"/>
        <v>0</v>
      </c>
      <c r="N47" s="71">
        <f t="shared" si="14"/>
        <v>0</v>
      </c>
      <c r="O47" s="80">
        <f t="shared" si="2"/>
        <v>27538.991111111114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84">
        <f>'[1]МАУ ЦФМСОУ'!D48</f>
        <v>1</v>
      </c>
      <c r="E48" s="84">
        <f>'[1]МАУ ЦФМСОУ'!E48</f>
        <v>0</v>
      </c>
      <c r="F48" s="84">
        <f>'[1]МАУ ЦФМСОУ'!F48</f>
        <v>136279.8</v>
      </c>
      <c r="G48" s="84">
        <f>'[1]МАУ ЦФМСОУ'!G48</f>
        <v>0</v>
      </c>
      <c r="H48" s="84">
        <f>'[1]МАУ ЦФМСОУ'!H48</f>
        <v>0</v>
      </c>
      <c r="I48" s="84">
        <f>'[1]МАУ ЦФМСОУ'!I48</f>
        <v>136279.8</v>
      </c>
      <c r="J48" s="84">
        <f>'[1]МАУ ЦФМСОУ'!J48</f>
        <v>0</v>
      </c>
      <c r="K48" s="84">
        <f>'[1]МАУ ЦФМСОУ'!K48</f>
        <v>0</v>
      </c>
      <c r="L48" s="84">
        <f>'[1]МАУ ЦФМСОУ'!L48</f>
        <v>0</v>
      </c>
      <c r="M48" s="84">
        <f>'[1]МАУ ЦФМСОУ'!M48</f>
        <v>0</v>
      </c>
      <c r="N48" s="84">
        <f>'[1]МАУ ЦФМСОУ'!N48</f>
        <v>0</v>
      </c>
      <c r="O48" s="80">
        <f t="shared" si="2"/>
        <v>45426.6</v>
      </c>
    </row>
    <row r="49" spans="1:15" ht="13.5" customHeight="1" thickBot="1">
      <c r="A49" s="11"/>
      <c r="B49" s="35" t="s">
        <v>12</v>
      </c>
      <c r="C49" s="28">
        <f t="shared" si="13"/>
        <v>1</v>
      </c>
      <c r="D49" s="84">
        <f>'[1]МАУ ЦФМСОУ'!D49</f>
        <v>1</v>
      </c>
      <c r="E49" s="84">
        <f>'[1]МАУ ЦФМСОУ'!E49</f>
        <v>0</v>
      </c>
      <c r="F49" s="84">
        <f>'[1]МАУ ЦФМСОУ'!F49</f>
        <v>113643</v>
      </c>
      <c r="G49" s="84">
        <f>'[1]МАУ ЦФМСОУ'!G49</f>
        <v>0</v>
      </c>
      <c r="H49" s="84">
        <f>'[1]МАУ ЦФМСОУ'!H49</f>
        <v>0</v>
      </c>
      <c r="I49" s="84">
        <f>'[1]МАУ ЦФМСОУ'!I49</f>
        <v>113643</v>
      </c>
      <c r="J49" s="84">
        <f>'[1]МАУ ЦФМСОУ'!J49</f>
        <v>0</v>
      </c>
      <c r="K49" s="84">
        <f>'[1]МАУ ЦФМСОУ'!K49</f>
        <v>0</v>
      </c>
      <c r="L49" s="84">
        <f>'[1]МАУ ЦФМСОУ'!L49</f>
        <v>0</v>
      </c>
      <c r="M49" s="84">
        <f>'[1]МАУ ЦФМСОУ'!M49</f>
        <v>0</v>
      </c>
      <c r="N49" s="84">
        <f>'[1]МАУ ЦФМСОУ'!N49</f>
        <v>0</v>
      </c>
      <c r="O49" s="80">
        <f t="shared" si="2"/>
        <v>37881</v>
      </c>
    </row>
    <row r="50" spans="1:15" ht="13.5" customHeight="1" thickBot="1">
      <c r="A50" s="11"/>
      <c r="B50" s="36" t="s">
        <v>13</v>
      </c>
      <c r="C50" s="28">
        <f t="shared" si="13"/>
        <v>5.5</v>
      </c>
      <c r="D50" s="84">
        <f>'[1]МАУ ЦФМСОУ'!D50</f>
        <v>5.5</v>
      </c>
      <c r="E50" s="84">
        <f>'[1]МАУ ЦФМСОУ'!E50</f>
        <v>0</v>
      </c>
      <c r="F50" s="84">
        <f>'[1]МАУ ЦФМСОУ'!F50</f>
        <v>369704.5</v>
      </c>
      <c r="G50" s="84">
        <f>'[1]МАУ ЦФМСОУ'!G50</f>
        <v>0</v>
      </c>
      <c r="H50" s="84">
        <f>'[1]МАУ ЦФМСОУ'!H50</f>
        <v>0</v>
      </c>
      <c r="I50" s="84">
        <f>'[1]МАУ ЦФМСОУ'!I50</f>
        <v>369704.5</v>
      </c>
      <c r="J50" s="84">
        <f>'[1]МАУ ЦФМСОУ'!J50</f>
        <v>0</v>
      </c>
      <c r="K50" s="84">
        <f>'[1]МАУ ЦФМСОУ'!K50</f>
        <v>0</v>
      </c>
      <c r="L50" s="84">
        <f>'[1]МАУ ЦФМСОУ'!L50</f>
        <v>0</v>
      </c>
      <c r="M50" s="84">
        <f>'[1]МАУ ЦФМСОУ'!M50</f>
        <v>0</v>
      </c>
      <c r="N50" s="84">
        <f>'[1]МАУ ЦФМСОУ'!N50</f>
        <v>0</v>
      </c>
      <c r="O50" s="80">
        <f t="shared" si="2"/>
        <v>22406.333333333332</v>
      </c>
    </row>
    <row r="51" spans="1:15" ht="13.5" customHeight="1" thickBot="1">
      <c r="A51" s="11"/>
      <c r="B51" s="36" t="s">
        <v>9</v>
      </c>
      <c r="C51" s="68">
        <f t="shared" si="13"/>
        <v>1.3</v>
      </c>
      <c r="D51" s="84">
        <f>'[1]МАУ ЦФМСОУ'!D51</f>
        <v>0</v>
      </c>
      <c r="E51" s="84">
        <f>'[1]МАУ ЦФМСОУ'!E51</f>
        <v>1.3</v>
      </c>
      <c r="F51" s="84">
        <f>'[1]МАУ ЦФМСОУ'!F51</f>
        <v>0</v>
      </c>
      <c r="G51" s="84">
        <f>'[1]МАУ ЦФМСОУ'!G51</f>
        <v>0</v>
      </c>
      <c r="H51" s="84">
        <f>'[1]МАУ ЦФМСОУ'!H51</f>
        <v>48273.6</v>
      </c>
      <c r="I51" s="84">
        <f>'[1]МАУ ЦФМСОУ'!I51</f>
        <v>0</v>
      </c>
      <c r="J51" s="84">
        <f>'[1]МАУ ЦФМСОУ'!J51</f>
        <v>0</v>
      </c>
      <c r="K51" s="84">
        <f>'[1]МАУ ЦФМСОУ'!K51</f>
        <v>0</v>
      </c>
      <c r="L51" s="84">
        <f>'[1]МАУ ЦФМСОУ'!L51</f>
        <v>48273.6</v>
      </c>
      <c r="M51" s="84">
        <f>'[1]МАУ ЦФМСОУ'!M51</f>
        <v>0</v>
      </c>
      <c r="N51" s="84">
        <f>'[1]МАУ ЦФМСОУ'!N51</f>
        <v>0</v>
      </c>
      <c r="O51" s="80" t="e">
        <f t="shared" si="2"/>
        <v>#DIV/0!</v>
      </c>
    </row>
    <row r="52" spans="1:16" ht="16.5" customHeight="1" thickBot="1">
      <c r="A52" s="20"/>
      <c r="B52" s="44" t="s">
        <v>10</v>
      </c>
      <c r="C52" s="70">
        <f t="shared" si="13"/>
        <v>387</v>
      </c>
      <c r="D52" s="70">
        <f>D47+D42+D37+D30+D17+D8</f>
        <v>343.5</v>
      </c>
      <c r="E52" s="70">
        <f aca="true" t="shared" si="15" ref="E52:N52">E47+E42+E37+E30+E17+E8</f>
        <v>43.5</v>
      </c>
      <c r="F52" s="70">
        <f>F47+F42+F37+F30+F17+F8</f>
        <v>22279571.1</v>
      </c>
      <c r="G52" s="70">
        <f t="shared" si="15"/>
        <v>1017866.2000000001</v>
      </c>
      <c r="H52" s="70">
        <f t="shared" si="15"/>
        <v>1645708.2000000002</v>
      </c>
      <c r="I52" s="70">
        <f t="shared" si="15"/>
        <v>22007807.9</v>
      </c>
      <c r="J52" s="70">
        <f t="shared" si="15"/>
        <v>0</v>
      </c>
      <c r="K52" s="70">
        <f>K47+K42+K37+K30+K17+K8</f>
        <v>271763.2</v>
      </c>
      <c r="L52" s="70">
        <f t="shared" si="15"/>
        <v>1417607.7</v>
      </c>
      <c r="M52" s="70">
        <f t="shared" si="15"/>
        <v>0</v>
      </c>
      <c r="N52" s="79">
        <f t="shared" si="15"/>
        <v>228100.5</v>
      </c>
      <c r="O52" s="80">
        <f t="shared" si="2"/>
        <v>21620.15633187773</v>
      </c>
      <c r="P52" s="81">
        <f>(F52+H52)/3/D52</f>
        <v>23217.156040756916</v>
      </c>
    </row>
    <row r="53" spans="3:15" ht="13.5" customHeight="1">
      <c r="C53" s="50"/>
      <c r="D53" s="50"/>
      <c r="E53" s="50"/>
      <c r="F53" s="51">
        <f>I52+K52</f>
        <v>22279571.099999998</v>
      </c>
      <c r="G53" s="50"/>
      <c r="H53" s="51">
        <f>L52+N52</f>
        <v>1645708.2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>
        <v>43194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91"/>
      <c r="D62" s="91"/>
      <c r="E62" s="91"/>
      <c r="F62" s="91"/>
      <c r="G62" s="91"/>
      <c r="H62" s="91"/>
      <c r="I62" s="14"/>
      <c r="J62" s="14"/>
      <c r="K62" s="14"/>
    </row>
    <row r="63" spans="3:11" ht="13.5" customHeight="1">
      <c r="C63" s="92"/>
      <c r="D63" s="92"/>
      <c r="E63" s="92"/>
      <c r="F63" s="92"/>
      <c r="G63" s="92"/>
      <c r="H63" s="92"/>
      <c r="I63" s="15"/>
      <c r="J63" s="15"/>
      <c r="K63" s="15"/>
    </row>
    <row r="64" spans="3:11" ht="13.5" customHeight="1">
      <c r="C64" s="91"/>
      <c r="D64" s="91"/>
      <c r="E64" s="91"/>
      <c r="F64" s="91"/>
      <c r="G64" s="91"/>
      <c r="H64" s="91"/>
      <c r="I64" s="14"/>
      <c r="J64" s="14"/>
      <c r="K64" s="14"/>
    </row>
    <row r="65" spans="3:11" ht="13.5" customHeight="1">
      <c r="C65" s="91"/>
      <c r="D65" s="91"/>
      <c r="E65" s="91"/>
      <c r="F65" s="91"/>
      <c r="G65" s="91"/>
      <c r="H65" s="91"/>
      <c r="I65" s="14"/>
      <c r="J65" s="14"/>
      <c r="K65" s="14"/>
    </row>
    <row r="66" spans="3:11" ht="13.5" customHeight="1">
      <c r="C66" s="91"/>
      <c r="D66" s="91"/>
      <c r="E66" s="91"/>
      <c r="F66" s="91"/>
      <c r="G66" s="91"/>
      <c r="H66" s="91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7" r:id="rId2"/>
  <colBreaks count="1" manualBreakCount="1">
    <brk id="17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2018-04-05T06:25:03Z</cp:lastPrinted>
  <dcterms:created xsi:type="dcterms:W3CDTF">2011-04-01T06:40:59Z</dcterms:created>
  <dcterms:modified xsi:type="dcterms:W3CDTF">2018-04-05T06:45:51Z</dcterms:modified>
  <cp:category/>
  <cp:version/>
  <cp:contentType/>
  <cp:contentStatus/>
</cp:coreProperties>
</file>