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8 год " sheetId="1" r:id="rId1"/>
  </sheets>
  <externalReferences>
    <externalReference r:id="rId4"/>
  </externalReferences>
  <definedNames>
    <definedName name="_xlnm.Print_Titles" localSheetId="0">'2018 год '!$B:$B</definedName>
    <definedName name="_xlnm.Print_Area" localSheetId="0">'2018 год '!$A$1:$U$61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<sst xmlns="http://schemas.openxmlformats.org/spreadsheetml/2006/main" count="70" uniqueCount="50">
  <si>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</si>
  <si>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</si>
  <si>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</si>
  <si>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</si>
  <si>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</si>
  <si>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</si>
  <si>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</si>
  <si>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</si>
  <si>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</si>
  <si>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</si>
  <si>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</si>
  <si>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</si>
  <si>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</si>
  <si>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</si>
  <si>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</si>
  <si>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</si>
  <si>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</si>
  <si>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</si>
  <si>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</si>
  <si>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</si>
  <si>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</si>
  <si>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</si>
  <si>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</si>
  <si>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</si>
  <si>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</si>
  <si>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</si>
  <si>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</si>
  <si>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</si>
  <si>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</si>
  <si>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</si>
  <si>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</si>
  <si>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</si>
  <si>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</si>
  <si>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</si>
  <si>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</si>
  <si>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</si>
  <si>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</si>
  <si>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</si>
  <si>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</si>
  <si>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</si>
  <si>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</si>
  <si>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</si>
  <si>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</si>
  <si>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</si>
  <si>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</si>
  <si>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</si>
  <si>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</si>
  <si>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Исполнитель </t>
  </si>
  <si>
    <t xml:space="preserve">Отчет за январь - май  2018 года </t>
  </si>
  <si>
    <t>Зам. председателя комитета:                                                              Т.А. Павлушина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</si>
</sst>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3" fillId="37" borderId="0" xfId="0" applyNumberFormat="1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176" fontId="3" fillId="33" borderId="24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8" borderId="27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34\Desktop\&#1044;&#1054;&#1054;\&#1047;&#1040;&#1056;&#1055;&#1051;&#1040;&#1058;&#1040;%20(2012,2013,2014,2015,2016%20&#1075;&#1086;&#1076;&#1072;)\2018%20&#1075;&#1086;&#1076;\&#1088;&#1072;&#1079;&#1088;&#1072;&#1073;.%20&#1079;&#1072;%20&#1103;&#1085;&#1074;&#1072;&#1088;&#1100;-&#1084;&#1072;&#1081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-апр2018"/>
      <sheetName val="май"/>
      <sheetName val="янв-май 2018 года "/>
    </sheetNames>
    <sheetDataSet>
      <sheetData sheetId="0">
        <row r="18">
          <cell r="D18">
            <v>6</v>
          </cell>
          <cell r="E18">
            <v>0</v>
          </cell>
          <cell r="F18">
            <v>1141807.6</v>
          </cell>
          <cell r="G18">
            <v>151124</v>
          </cell>
          <cell r="H18">
            <v>0</v>
          </cell>
          <cell r="I18">
            <v>1141807.6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15.5</v>
          </cell>
          <cell r="E19">
            <v>0</v>
          </cell>
          <cell r="F19">
            <v>1844281.4</v>
          </cell>
          <cell r="G19">
            <v>159222.8</v>
          </cell>
          <cell r="H19">
            <v>0</v>
          </cell>
          <cell r="I19">
            <v>1826809.4</v>
          </cell>
          <cell r="J19">
            <v>0</v>
          </cell>
          <cell r="K19">
            <v>17472</v>
          </cell>
          <cell r="L19">
            <v>0</v>
          </cell>
          <cell r="M19">
            <v>0</v>
          </cell>
          <cell r="N19">
            <v>0</v>
          </cell>
        </row>
        <row r="21">
          <cell r="D21">
            <v>107</v>
          </cell>
          <cell r="E21">
            <v>7</v>
          </cell>
          <cell r="F21">
            <v>10994456.1</v>
          </cell>
          <cell r="G21">
            <v>429048.5</v>
          </cell>
          <cell r="H21">
            <v>282161.9</v>
          </cell>
          <cell r="I21">
            <v>10795743.6</v>
          </cell>
          <cell r="J21">
            <v>0</v>
          </cell>
          <cell r="K21">
            <v>198712.5</v>
          </cell>
          <cell r="L21">
            <v>276745.3</v>
          </cell>
          <cell r="M21">
            <v>0</v>
          </cell>
          <cell r="N21">
            <v>5416.6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D23">
            <v>2.2</v>
          </cell>
          <cell r="E23">
            <v>0.2</v>
          </cell>
          <cell r="F23">
            <v>166982.6</v>
          </cell>
          <cell r="G23">
            <v>5690</v>
          </cell>
          <cell r="H23">
            <v>4361.3</v>
          </cell>
          <cell r="I23">
            <v>149275.4</v>
          </cell>
          <cell r="J23">
            <v>0</v>
          </cell>
          <cell r="K23">
            <v>17707.2</v>
          </cell>
          <cell r="L23">
            <v>4361.3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0.2</v>
          </cell>
          <cell r="F24">
            <v>0</v>
          </cell>
          <cell r="G24">
            <v>0</v>
          </cell>
          <cell r="H24">
            <v>11535</v>
          </cell>
          <cell r="I24">
            <v>0</v>
          </cell>
          <cell r="J24">
            <v>0</v>
          </cell>
          <cell r="K24">
            <v>0</v>
          </cell>
          <cell r="L24">
            <v>11535</v>
          </cell>
          <cell r="M24">
            <v>0</v>
          </cell>
          <cell r="N24">
            <v>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D28">
            <v>6</v>
          </cell>
          <cell r="E28">
            <v>0</v>
          </cell>
          <cell r="F28">
            <v>277753.4</v>
          </cell>
          <cell r="G28">
            <v>19598.3</v>
          </cell>
          <cell r="H28">
            <v>0</v>
          </cell>
          <cell r="I28">
            <v>275118</v>
          </cell>
          <cell r="J28">
            <v>0</v>
          </cell>
          <cell r="K28">
            <v>2635.4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48.6</v>
          </cell>
          <cell r="E29">
            <v>22.4</v>
          </cell>
          <cell r="F29">
            <v>2514028</v>
          </cell>
          <cell r="G29">
            <v>92052.2</v>
          </cell>
          <cell r="H29">
            <v>1030104.5</v>
          </cell>
          <cell r="I29">
            <v>2411144.6</v>
          </cell>
          <cell r="J29">
            <v>0</v>
          </cell>
          <cell r="K29">
            <v>102883.4</v>
          </cell>
          <cell r="L29">
            <v>771795.9</v>
          </cell>
          <cell r="M29">
            <v>0</v>
          </cell>
          <cell r="N29">
            <v>258308.6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0.5</v>
          </cell>
          <cell r="F39">
            <v>0</v>
          </cell>
          <cell r="G39">
            <v>0</v>
          </cell>
          <cell r="H39">
            <v>42381</v>
          </cell>
          <cell r="I39">
            <v>0</v>
          </cell>
          <cell r="J39">
            <v>0</v>
          </cell>
          <cell r="K39">
            <v>0</v>
          </cell>
          <cell r="L39">
            <v>42381</v>
          </cell>
          <cell r="M39">
            <v>0</v>
          </cell>
          <cell r="N39">
            <v>0</v>
          </cell>
        </row>
        <row r="40">
          <cell r="D40">
            <v>2.9</v>
          </cell>
          <cell r="E40">
            <v>1.4</v>
          </cell>
          <cell r="F40">
            <v>346852</v>
          </cell>
          <cell r="G40">
            <v>84891</v>
          </cell>
          <cell r="H40">
            <v>180091</v>
          </cell>
          <cell r="I40">
            <v>346852</v>
          </cell>
          <cell r="J40">
            <v>0</v>
          </cell>
          <cell r="K40">
            <v>0</v>
          </cell>
          <cell r="L40">
            <v>180091</v>
          </cell>
          <cell r="M40">
            <v>0</v>
          </cell>
          <cell r="N40">
            <v>0</v>
          </cell>
        </row>
        <row r="41">
          <cell r="D41">
            <v>0.9</v>
          </cell>
          <cell r="E41">
            <v>0</v>
          </cell>
          <cell r="F41">
            <v>36555</v>
          </cell>
          <cell r="G41">
            <v>0</v>
          </cell>
          <cell r="H41">
            <v>0</v>
          </cell>
          <cell r="I41">
            <v>36555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3">
          <cell r="D43">
            <v>1</v>
          </cell>
          <cell r="E43">
            <v>0</v>
          </cell>
          <cell r="F43">
            <v>117096</v>
          </cell>
          <cell r="G43">
            <v>9016</v>
          </cell>
          <cell r="H43">
            <v>0</v>
          </cell>
          <cell r="I43">
            <v>117096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0.5</v>
          </cell>
          <cell r="F44">
            <v>0</v>
          </cell>
          <cell r="G44">
            <v>0</v>
          </cell>
          <cell r="H44">
            <v>54440</v>
          </cell>
          <cell r="I44">
            <v>0</v>
          </cell>
          <cell r="J44">
            <v>0</v>
          </cell>
          <cell r="K44">
            <v>0</v>
          </cell>
          <cell r="L44">
            <v>54440</v>
          </cell>
          <cell r="M44">
            <v>0</v>
          </cell>
          <cell r="N44">
            <v>0</v>
          </cell>
        </row>
        <row r="45">
          <cell r="D45">
            <v>2</v>
          </cell>
          <cell r="E45">
            <v>2.6</v>
          </cell>
          <cell r="F45">
            <v>252883</v>
          </cell>
          <cell r="G45">
            <v>0</v>
          </cell>
          <cell r="H45">
            <v>133700</v>
          </cell>
          <cell r="I45">
            <v>252883</v>
          </cell>
          <cell r="J45">
            <v>0</v>
          </cell>
          <cell r="K45">
            <v>0</v>
          </cell>
          <cell r="L45">
            <v>133700</v>
          </cell>
          <cell r="M45">
            <v>0</v>
          </cell>
          <cell r="N45">
            <v>0</v>
          </cell>
        </row>
        <row r="46">
          <cell r="D46">
            <v>1</v>
          </cell>
          <cell r="E46">
            <v>0.5</v>
          </cell>
          <cell r="F46">
            <v>38956</v>
          </cell>
          <cell r="G46">
            <v>0</v>
          </cell>
          <cell r="H46">
            <v>21739</v>
          </cell>
          <cell r="I46">
            <v>38956</v>
          </cell>
          <cell r="J46">
            <v>0</v>
          </cell>
          <cell r="K46">
            <v>0</v>
          </cell>
          <cell r="L46">
            <v>21739</v>
          </cell>
          <cell r="M46">
            <v>0</v>
          </cell>
          <cell r="N46">
            <v>0</v>
          </cell>
        </row>
        <row r="48">
          <cell r="D48">
            <v>1</v>
          </cell>
          <cell r="E48">
            <v>0</v>
          </cell>
          <cell r="F48">
            <v>186573.6</v>
          </cell>
          <cell r="G48">
            <v>0</v>
          </cell>
          <cell r="H48">
            <v>0</v>
          </cell>
          <cell r="I48">
            <v>186573.6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1</v>
          </cell>
          <cell r="E49">
            <v>0</v>
          </cell>
          <cell r="F49">
            <v>148670.8</v>
          </cell>
          <cell r="G49">
            <v>0</v>
          </cell>
          <cell r="H49">
            <v>0</v>
          </cell>
          <cell r="I49">
            <v>148670.8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5.5</v>
          </cell>
          <cell r="E50">
            <v>0</v>
          </cell>
          <cell r="F50">
            <v>474177.1</v>
          </cell>
          <cell r="G50">
            <v>0</v>
          </cell>
          <cell r="H50">
            <v>0</v>
          </cell>
          <cell r="I50">
            <v>474177.1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1.3</v>
          </cell>
          <cell r="F51">
            <v>0</v>
          </cell>
          <cell r="G51">
            <v>0</v>
          </cell>
          <cell r="H51">
            <v>64364.8</v>
          </cell>
          <cell r="I51">
            <v>0</v>
          </cell>
          <cell r="J51">
            <v>0</v>
          </cell>
          <cell r="K51">
            <v>0</v>
          </cell>
          <cell r="L51">
            <v>64364.8</v>
          </cell>
          <cell r="M51">
            <v>0</v>
          </cell>
          <cell r="N51">
            <v>0</v>
          </cell>
        </row>
      </sheetData>
      <sheetData sheetId="1">
        <row r="18">
          <cell r="D18">
            <v>6</v>
          </cell>
          <cell r="E18">
            <v>0</v>
          </cell>
          <cell r="F18">
            <v>283409.3</v>
          </cell>
          <cell r="G18">
            <v>32167.9</v>
          </cell>
          <cell r="H18">
            <v>0</v>
          </cell>
          <cell r="I18">
            <v>283409.3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17</v>
          </cell>
          <cell r="E19">
            <v>0</v>
          </cell>
          <cell r="F19">
            <v>520790.7</v>
          </cell>
          <cell r="G19">
            <v>49722.7</v>
          </cell>
          <cell r="H19">
            <v>0</v>
          </cell>
          <cell r="I19">
            <v>514966.7</v>
          </cell>
          <cell r="J19">
            <v>0</v>
          </cell>
          <cell r="K19">
            <v>5824</v>
          </cell>
          <cell r="L19">
            <v>0</v>
          </cell>
          <cell r="M19">
            <v>0</v>
          </cell>
          <cell r="N19">
            <v>0</v>
          </cell>
        </row>
        <row r="21">
          <cell r="D21">
            <v>108</v>
          </cell>
          <cell r="E21">
            <v>6.6</v>
          </cell>
          <cell r="F21">
            <v>2835925.5</v>
          </cell>
          <cell r="G21">
            <v>121137.9</v>
          </cell>
          <cell r="H21">
            <v>113484.5</v>
          </cell>
          <cell r="I21">
            <v>2796173.2</v>
          </cell>
          <cell r="J21">
            <v>0</v>
          </cell>
          <cell r="K21">
            <v>39752.3</v>
          </cell>
          <cell r="L21">
            <v>112499.7</v>
          </cell>
          <cell r="M21">
            <v>0</v>
          </cell>
          <cell r="N21">
            <v>984.8</v>
          </cell>
        </row>
        <row r="22">
          <cell r="D22">
            <v>7.5</v>
          </cell>
          <cell r="E22">
            <v>0.2</v>
          </cell>
          <cell r="F22">
            <v>174855.3</v>
          </cell>
          <cell r="G22">
            <v>7698.1</v>
          </cell>
          <cell r="H22">
            <v>10239.7</v>
          </cell>
          <cell r="I22">
            <v>174855.3</v>
          </cell>
          <cell r="J22">
            <v>0</v>
          </cell>
          <cell r="K22">
            <v>0</v>
          </cell>
          <cell r="L22">
            <v>10239.7</v>
          </cell>
          <cell r="M22">
            <v>0</v>
          </cell>
          <cell r="N22">
            <v>0</v>
          </cell>
        </row>
        <row r="23">
          <cell r="D23">
            <v>2</v>
          </cell>
          <cell r="E23">
            <v>0.1</v>
          </cell>
          <cell r="F23">
            <v>42675.7</v>
          </cell>
          <cell r="G23">
            <v>5690</v>
          </cell>
          <cell r="H23">
            <v>4205</v>
          </cell>
          <cell r="I23">
            <v>42675.7</v>
          </cell>
          <cell r="J23">
            <v>0</v>
          </cell>
          <cell r="K23">
            <v>0</v>
          </cell>
          <cell r="L23">
            <v>4205</v>
          </cell>
          <cell r="M23">
            <v>0</v>
          </cell>
          <cell r="N23">
            <v>0</v>
          </cell>
        </row>
        <row r="24">
          <cell r="D24">
            <v>0</v>
          </cell>
          <cell r="E24">
            <v>0.2</v>
          </cell>
          <cell r="F24">
            <v>0</v>
          </cell>
          <cell r="G24">
            <v>0</v>
          </cell>
          <cell r="H24">
            <v>4702.4</v>
          </cell>
          <cell r="I24">
            <v>0</v>
          </cell>
          <cell r="J24">
            <v>0</v>
          </cell>
          <cell r="K24">
            <v>0</v>
          </cell>
          <cell r="L24">
            <v>4702.4</v>
          </cell>
          <cell r="M24">
            <v>0</v>
          </cell>
          <cell r="N24">
            <v>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D28">
            <v>6</v>
          </cell>
          <cell r="E28">
            <v>0</v>
          </cell>
          <cell r="F28">
            <v>86835.4</v>
          </cell>
          <cell r="G28">
            <v>5297.6</v>
          </cell>
          <cell r="H28">
            <v>0</v>
          </cell>
          <cell r="I28">
            <v>86835.4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49</v>
          </cell>
          <cell r="E29">
            <v>10.8</v>
          </cell>
          <cell r="F29">
            <v>733799.6</v>
          </cell>
          <cell r="G29">
            <v>9360</v>
          </cell>
          <cell r="H29">
            <v>285047.9</v>
          </cell>
          <cell r="I29">
            <v>694880.2</v>
          </cell>
          <cell r="J29">
            <v>0</v>
          </cell>
          <cell r="K29">
            <v>38919.4</v>
          </cell>
          <cell r="L29">
            <v>214422.5</v>
          </cell>
          <cell r="M29">
            <v>0</v>
          </cell>
          <cell r="N29">
            <v>70625.4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0.5</v>
          </cell>
          <cell r="F39">
            <v>0</v>
          </cell>
          <cell r="G39">
            <v>0</v>
          </cell>
          <cell r="H39">
            <v>11499</v>
          </cell>
          <cell r="I39">
            <v>0</v>
          </cell>
          <cell r="J39">
            <v>0</v>
          </cell>
          <cell r="K39">
            <v>0</v>
          </cell>
          <cell r="L39">
            <v>11499</v>
          </cell>
          <cell r="M39">
            <v>0</v>
          </cell>
          <cell r="N39">
            <v>0</v>
          </cell>
        </row>
        <row r="40">
          <cell r="D40">
            <v>2.9</v>
          </cell>
          <cell r="E40">
            <v>1.4</v>
          </cell>
          <cell r="F40">
            <v>85738</v>
          </cell>
          <cell r="G40">
            <v>20943</v>
          </cell>
          <cell r="H40">
            <v>52504</v>
          </cell>
          <cell r="I40">
            <v>85738</v>
          </cell>
          <cell r="J40">
            <v>0</v>
          </cell>
          <cell r="K40">
            <v>0</v>
          </cell>
          <cell r="L40">
            <v>52504</v>
          </cell>
          <cell r="M40">
            <v>0</v>
          </cell>
          <cell r="N40">
            <v>0</v>
          </cell>
        </row>
        <row r="41">
          <cell r="D41">
            <v>1</v>
          </cell>
          <cell r="E41">
            <v>0</v>
          </cell>
          <cell r="F41">
            <v>11136</v>
          </cell>
          <cell r="G41">
            <v>0</v>
          </cell>
          <cell r="H41">
            <v>0</v>
          </cell>
          <cell r="I41">
            <v>11136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3">
          <cell r="D43">
            <v>1</v>
          </cell>
          <cell r="E43">
            <v>0</v>
          </cell>
          <cell r="F43">
            <v>35010</v>
          </cell>
          <cell r="G43">
            <v>2494</v>
          </cell>
          <cell r="H43">
            <v>0</v>
          </cell>
          <cell r="I43">
            <v>35010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1</v>
          </cell>
          <cell r="F44">
            <v>0</v>
          </cell>
          <cell r="G44">
            <v>0</v>
          </cell>
          <cell r="H44">
            <v>41335</v>
          </cell>
          <cell r="I44">
            <v>0</v>
          </cell>
          <cell r="J44">
            <v>0</v>
          </cell>
          <cell r="K44">
            <v>0</v>
          </cell>
          <cell r="L44">
            <v>41335</v>
          </cell>
          <cell r="M44">
            <v>0</v>
          </cell>
          <cell r="N44">
            <v>0</v>
          </cell>
        </row>
        <row r="45">
          <cell r="D45">
            <v>2</v>
          </cell>
          <cell r="E45">
            <v>2.6</v>
          </cell>
          <cell r="F45">
            <v>74437</v>
          </cell>
          <cell r="G45">
            <v>0</v>
          </cell>
          <cell r="H45">
            <v>67639</v>
          </cell>
          <cell r="I45">
            <v>74437</v>
          </cell>
          <cell r="J45">
            <v>0</v>
          </cell>
          <cell r="K45">
            <v>0</v>
          </cell>
          <cell r="L45">
            <v>67639</v>
          </cell>
          <cell r="M45">
            <v>0</v>
          </cell>
          <cell r="N45">
            <v>0</v>
          </cell>
        </row>
        <row r="46">
          <cell r="D46">
            <v>1</v>
          </cell>
          <cell r="E46">
            <v>0.5</v>
          </cell>
          <cell r="F46">
            <v>15031</v>
          </cell>
          <cell r="G46">
            <v>0</v>
          </cell>
          <cell r="H46">
            <v>11069</v>
          </cell>
          <cell r="I46">
            <v>15031</v>
          </cell>
          <cell r="J46">
            <v>0</v>
          </cell>
          <cell r="K46">
            <v>0</v>
          </cell>
          <cell r="L46">
            <v>11069</v>
          </cell>
          <cell r="M46">
            <v>0</v>
          </cell>
          <cell r="N46">
            <v>0</v>
          </cell>
        </row>
        <row r="48">
          <cell r="D48">
            <v>1</v>
          </cell>
          <cell r="E48">
            <v>0</v>
          </cell>
          <cell r="F48">
            <v>59217</v>
          </cell>
          <cell r="G48">
            <v>0</v>
          </cell>
          <cell r="H48">
            <v>0</v>
          </cell>
          <cell r="I48">
            <v>59217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1</v>
          </cell>
          <cell r="E49">
            <v>0</v>
          </cell>
          <cell r="F49">
            <v>35027.8</v>
          </cell>
          <cell r="G49">
            <v>0</v>
          </cell>
          <cell r="H49">
            <v>0</v>
          </cell>
          <cell r="I49">
            <v>35027.8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5.5</v>
          </cell>
          <cell r="E50">
            <v>0</v>
          </cell>
          <cell r="F50">
            <v>109019.9</v>
          </cell>
          <cell r="G50">
            <v>0</v>
          </cell>
          <cell r="H50">
            <v>0</v>
          </cell>
          <cell r="I50">
            <v>109019.9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1.3</v>
          </cell>
          <cell r="F51">
            <v>0</v>
          </cell>
          <cell r="G51">
            <v>0</v>
          </cell>
          <cell r="H51">
            <v>17430.4</v>
          </cell>
          <cell r="I51">
            <v>0</v>
          </cell>
          <cell r="J51">
            <v>0</v>
          </cell>
          <cell r="K51">
            <v>0</v>
          </cell>
          <cell r="L51">
            <v>17430.4</v>
          </cell>
          <cell r="M51">
            <v>0</v>
          </cell>
          <cell r="N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18" sqref="P18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12.21484375" style="0" customWidth="1"/>
    <col min="17" max="17" width="0.10546875" style="0" customWidth="1"/>
    <col min="18" max="18" width="8.88671875" style="0" hidden="1" customWidth="1"/>
    <col min="19" max="19" width="8.4453125" style="0" customWidth="1"/>
  </cols>
  <sheetData>
    <row r="1" spans="1:13" s="3" customFormat="1" ht="30" customHeight="1" thickBot="1">
      <c r="A1" s="1"/>
      <c r="B1" s="93" t="s">
        <v>46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3" customFormat="1" ht="18.75" customHeight="1" hidden="1">
      <c r="A2" s="4"/>
      <c r="B2" s="9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5" s="3" customFormat="1" ht="23.25" customHeight="1">
      <c r="A3" s="5"/>
      <c r="B3" s="33"/>
      <c r="C3" s="91" t="s">
        <v>48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s="3" customFormat="1" ht="65.25" customHeight="1">
      <c r="A4" s="6"/>
      <c r="B4" s="34"/>
      <c r="C4" s="90" t="s">
        <v>0</v>
      </c>
      <c r="D4" s="90"/>
      <c r="E4" s="90"/>
      <c r="F4" s="90" t="s">
        <v>41</v>
      </c>
      <c r="G4" s="90"/>
      <c r="H4" s="90"/>
      <c r="I4" s="90" t="s">
        <v>42</v>
      </c>
      <c r="J4" s="90"/>
      <c r="K4" s="90"/>
      <c r="L4" s="90"/>
      <c r="M4" s="90"/>
      <c r="N4" s="90"/>
      <c r="O4" s="90" t="s">
        <v>43</v>
      </c>
    </row>
    <row r="5" spans="1:15" s="3" customFormat="1" ht="31.5" customHeight="1">
      <c r="A5" s="6"/>
      <c r="B5" s="7"/>
      <c r="C5" s="95" t="s">
        <v>1</v>
      </c>
      <c r="D5" s="95" t="s">
        <v>2</v>
      </c>
      <c r="E5" s="95"/>
      <c r="F5" s="92" t="s">
        <v>14</v>
      </c>
      <c r="G5" s="92"/>
      <c r="H5" s="92" t="s">
        <v>11</v>
      </c>
      <c r="I5" s="92" t="s">
        <v>39</v>
      </c>
      <c r="J5" s="92"/>
      <c r="K5" s="92"/>
      <c r="L5" s="92" t="s">
        <v>40</v>
      </c>
      <c r="M5" s="92"/>
      <c r="N5" s="92"/>
      <c r="O5" s="90"/>
    </row>
    <row r="6" spans="1:15" s="3" customFormat="1" ht="66.75" customHeight="1" thickBot="1">
      <c r="A6" s="7"/>
      <c r="B6" s="7"/>
      <c r="C6" s="95"/>
      <c r="D6" s="46" t="s">
        <v>18</v>
      </c>
      <c r="E6" s="46" t="s">
        <v>11</v>
      </c>
      <c r="F6" s="45" t="s">
        <v>19</v>
      </c>
      <c r="G6" s="47" t="s">
        <v>20</v>
      </c>
      <c r="H6" s="92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90"/>
    </row>
    <row r="7" spans="1:15" ht="19.5" thickBot="1">
      <c r="A7" s="8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6">
        <v>15</v>
      </c>
    </row>
    <row r="8" spans="1:16" ht="18.75" customHeight="1" thickBot="1">
      <c r="A8" s="13"/>
      <c r="B8" s="58" t="s">
        <v>3</v>
      </c>
      <c r="C8" s="59">
        <f>D8+E8</f>
        <v>142.5</v>
      </c>
      <c r="D8" s="59">
        <f aca="true" t="shared" si="0" ref="D8:N8">D9+D10+D11+D14</f>
        <v>135.9</v>
      </c>
      <c r="E8" s="77">
        <f t="shared" si="0"/>
        <v>6.6000000000000005</v>
      </c>
      <c r="F8" s="59">
        <f>F9+F10+F11+F14</f>
        <v>13521422.5</v>
      </c>
      <c r="G8" s="59">
        <f t="shared" si="0"/>
        <v>444321.9</v>
      </c>
      <c r="H8" s="59">
        <f t="shared" si="0"/>
        <v>421072.19999999995</v>
      </c>
      <c r="I8" s="59">
        <f t="shared" si="0"/>
        <v>13491083</v>
      </c>
      <c r="J8" s="59">
        <f t="shared" si="0"/>
        <v>0</v>
      </c>
      <c r="K8" s="59">
        <f t="shared" si="0"/>
        <v>30339.5</v>
      </c>
      <c r="L8" s="59">
        <f t="shared" si="0"/>
        <v>380679.9</v>
      </c>
      <c r="M8" s="59">
        <f t="shared" si="0"/>
        <v>0</v>
      </c>
      <c r="N8" s="69">
        <f t="shared" si="0"/>
        <v>40392.3</v>
      </c>
      <c r="O8" s="75">
        <f>F8/D8/5</f>
        <v>19899.07652685798</v>
      </c>
      <c r="P8" s="48"/>
    </row>
    <row r="9" spans="1:16" ht="13.5" customHeight="1" thickBot="1">
      <c r="A9" s="9"/>
      <c r="B9" s="37" t="s">
        <v>4</v>
      </c>
      <c r="C9" s="57">
        <f aca="true" t="shared" si="1" ref="C9:C35">D9+E9</f>
        <v>4.8</v>
      </c>
      <c r="D9" s="57">
        <v>4.8</v>
      </c>
      <c r="E9" s="57">
        <v>0</v>
      </c>
      <c r="F9" s="57">
        <v>845556.2</v>
      </c>
      <c r="G9" s="57">
        <v>13016.9</v>
      </c>
      <c r="H9" s="57">
        <v>0</v>
      </c>
      <c r="I9" s="57">
        <v>845556.2</v>
      </c>
      <c r="J9" s="57">
        <v>0</v>
      </c>
      <c r="K9" s="57">
        <v>0</v>
      </c>
      <c r="L9" s="57">
        <v>0</v>
      </c>
      <c r="M9" s="57">
        <v>0</v>
      </c>
      <c r="N9" s="70">
        <v>0</v>
      </c>
      <c r="O9" s="75">
        <f aca="true" t="shared" si="2" ref="O9:O52">F9/D9/5</f>
        <v>35231.50833333333</v>
      </c>
      <c r="P9" s="49"/>
    </row>
    <row r="10" spans="1:16" ht="13.5" customHeight="1" thickBot="1">
      <c r="A10" s="9"/>
      <c r="B10" s="35" t="s">
        <v>12</v>
      </c>
      <c r="C10" s="27">
        <f t="shared" si="1"/>
        <v>6.4</v>
      </c>
      <c r="D10" s="27">
        <v>6.4</v>
      </c>
      <c r="E10" s="27">
        <v>0</v>
      </c>
      <c r="F10" s="27">
        <v>776571</v>
      </c>
      <c r="G10" s="27">
        <v>14354.6</v>
      </c>
      <c r="H10" s="27">
        <v>0</v>
      </c>
      <c r="I10" s="27">
        <v>776571</v>
      </c>
      <c r="J10" s="27">
        <v>0</v>
      </c>
      <c r="K10" s="27">
        <v>0</v>
      </c>
      <c r="L10" s="27">
        <v>0</v>
      </c>
      <c r="M10" s="27">
        <v>0</v>
      </c>
      <c r="N10" s="71">
        <v>0</v>
      </c>
      <c r="O10" s="75">
        <f t="shared" si="2"/>
        <v>24267.84375</v>
      </c>
      <c r="P10" s="49"/>
    </row>
    <row r="11" spans="1:16" ht="13.5" customHeight="1" thickBot="1">
      <c r="A11" s="9"/>
      <c r="B11" s="36" t="s">
        <v>25</v>
      </c>
      <c r="C11" s="27">
        <f t="shared" si="1"/>
        <v>58.900000000000006</v>
      </c>
      <c r="D11" s="27">
        <f>D12+D13</f>
        <v>56.7</v>
      </c>
      <c r="E11" s="27">
        <f aca="true" t="shared" si="3" ref="E11:N11">E12+E13</f>
        <v>2.2</v>
      </c>
      <c r="F11" s="27">
        <f t="shared" si="3"/>
        <v>8173181</v>
      </c>
      <c r="G11" s="27">
        <f t="shared" si="3"/>
        <v>225319.7</v>
      </c>
      <c r="H11" s="27">
        <f t="shared" si="3"/>
        <v>191483.9</v>
      </c>
      <c r="I11" s="27">
        <f t="shared" si="3"/>
        <v>8142841.5</v>
      </c>
      <c r="J11" s="27">
        <f t="shared" si="3"/>
        <v>0</v>
      </c>
      <c r="K11" s="27">
        <f t="shared" si="3"/>
        <v>30339.5</v>
      </c>
      <c r="L11" s="27">
        <f t="shared" si="3"/>
        <v>159829.9</v>
      </c>
      <c r="M11" s="27">
        <f t="shared" si="3"/>
        <v>0</v>
      </c>
      <c r="N11" s="27">
        <f t="shared" si="3"/>
        <v>31654</v>
      </c>
      <c r="O11" s="75">
        <f t="shared" si="2"/>
        <v>28829.562610229274</v>
      </c>
      <c r="P11" s="49"/>
    </row>
    <row r="12" spans="1:16" ht="13.5" customHeight="1" thickBot="1">
      <c r="A12" s="9"/>
      <c r="B12" s="35" t="s">
        <v>24</v>
      </c>
      <c r="C12" s="27">
        <f t="shared" si="1"/>
        <v>47.2</v>
      </c>
      <c r="D12" s="27">
        <v>47.2</v>
      </c>
      <c r="E12" s="27">
        <v>0</v>
      </c>
      <c r="F12" s="27">
        <v>6731782.6</v>
      </c>
      <c r="G12" s="27">
        <v>217509.7</v>
      </c>
      <c r="H12" s="27">
        <v>0</v>
      </c>
      <c r="I12" s="27">
        <v>6719014.1</v>
      </c>
      <c r="J12" s="27">
        <v>0</v>
      </c>
      <c r="K12" s="27">
        <v>12768.5</v>
      </c>
      <c r="L12" s="27">
        <v>0</v>
      </c>
      <c r="M12" s="27">
        <v>0</v>
      </c>
      <c r="N12" s="71">
        <v>0</v>
      </c>
      <c r="O12" s="75">
        <f t="shared" si="2"/>
        <v>28524.50254237288</v>
      </c>
      <c r="P12" s="49"/>
    </row>
    <row r="13" spans="1:16" ht="13.5" customHeight="1" thickBot="1">
      <c r="A13" s="9"/>
      <c r="B13" s="36" t="s">
        <v>29</v>
      </c>
      <c r="C13" s="27">
        <f t="shared" si="1"/>
        <v>11.7</v>
      </c>
      <c r="D13" s="27">
        <v>9.5</v>
      </c>
      <c r="E13" s="27">
        <v>2.2</v>
      </c>
      <c r="F13" s="27">
        <v>1441398.4</v>
      </c>
      <c r="G13" s="27">
        <v>7810</v>
      </c>
      <c r="H13" s="27">
        <v>191483.9</v>
      </c>
      <c r="I13" s="27">
        <v>1423827.4</v>
      </c>
      <c r="J13" s="27">
        <v>0</v>
      </c>
      <c r="K13" s="27">
        <v>17571</v>
      </c>
      <c r="L13" s="27">
        <v>159829.9</v>
      </c>
      <c r="M13" s="27">
        <v>0</v>
      </c>
      <c r="N13" s="71">
        <v>31654</v>
      </c>
      <c r="O13" s="75">
        <f t="shared" si="2"/>
        <v>30345.22947368421</v>
      </c>
      <c r="P13" s="49"/>
    </row>
    <row r="14" spans="1:19" ht="13.5" customHeight="1" thickBot="1">
      <c r="A14" s="9"/>
      <c r="B14" s="36" t="s">
        <v>22</v>
      </c>
      <c r="C14" s="27">
        <f t="shared" si="1"/>
        <v>72.4</v>
      </c>
      <c r="D14" s="27">
        <f>D15+D16</f>
        <v>68</v>
      </c>
      <c r="E14" s="27">
        <f aca="true" t="shared" si="4" ref="E14:N14">E15+E16</f>
        <v>4.4</v>
      </c>
      <c r="F14" s="27">
        <f t="shared" si="4"/>
        <v>3726114.3</v>
      </c>
      <c r="G14" s="27">
        <f t="shared" si="4"/>
        <v>191630.7</v>
      </c>
      <c r="H14" s="27">
        <f t="shared" si="4"/>
        <v>229588.3</v>
      </c>
      <c r="I14" s="27">
        <f t="shared" si="4"/>
        <v>3726114.3</v>
      </c>
      <c r="J14" s="27">
        <f t="shared" si="4"/>
        <v>0</v>
      </c>
      <c r="K14" s="27">
        <f t="shared" si="4"/>
        <v>0</v>
      </c>
      <c r="L14" s="27">
        <f t="shared" si="4"/>
        <v>220850</v>
      </c>
      <c r="M14" s="27">
        <f t="shared" si="4"/>
        <v>0</v>
      </c>
      <c r="N14" s="27">
        <f t="shared" si="4"/>
        <v>8738.3</v>
      </c>
      <c r="O14" s="75">
        <f t="shared" si="2"/>
        <v>10959.159705882352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36.9</v>
      </c>
      <c r="D15" s="27">
        <v>36.9</v>
      </c>
      <c r="E15" s="27">
        <v>0</v>
      </c>
      <c r="F15" s="27">
        <v>1931300.4</v>
      </c>
      <c r="G15" s="27">
        <v>37427.6</v>
      </c>
      <c r="H15" s="27">
        <v>0</v>
      </c>
      <c r="I15" s="27">
        <v>1931300.4</v>
      </c>
      <c r="J15" s="27">
        <v>0</v>
      </c>
      <c r="K15" s="27">
        <v>0</v>
      </c>
      <c r="L15" s="27">
        <v>0</v>
      </c>
      <c r="M15" s="27">
        <v>0</v>
      </c>
      <c r="N15" s="71">
        <v>0</v>
      </c>
      <c r="O15" s="75">
        <f t="shared" si="2"/>
        <v>10467.752845528456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0">
        <f t="shared" si="1"/>
        <v>35.5</v>
      </c>
      <c r="D16" s="60">
        <v>31.1</v>
      </c>
      <c r="E16" s="60">
        <v>4.4</v>
      </c>
      <c r="F16" s="60">
        <v>1794813.9</v>
      </c>
      <c r="G16" s="60">
        <v>154203.1</v>
      </c>
      <c r="H16" s="60">
        <v>229588.3</v>
      </c>
      <c r="I16" s="60">
        <v>1794813.9</v>
      </c>
      <c r="J16" s="60">
        <v>0</v>
      </c>
      <c r="K16" s="60">
        <v>0</v>
      </c>
      <c r="L16" s="60">
        <v>220850</v>
      </c>
      <c r="M16" s="60">
        <v>0</v>
      </c>
      <c r="N16" s="72">
        <v>8738.3</v>
      </c>
      <c r="O16" s="75">
        <f t="shared" si="2"/>
        <v>11542.2115755627</v>
      </c>
      <c r="P16" s="48"/>
    </row>
    <row r="17" spans="1:16" ht="27.75" customHeight="1" thickBot="1">
      <c r="A17" s="18">
        <v>2</v>
      </c>
      <c r="B17" s="25" t="s">
        <v>5</v>
      </c>
      <c r="C17" s="61">
        <f t="shared" si="1"/>
        <v>220.96</v>
      </c>
      <c r="D17" s="62">
        <f>D18+D19+D20+D24+D25+D26+D27</f>
        <v>193.34</v>
      </c>
      <c r="E17" s="61">
        <f>E18+E19+E20+E24+E25+E26+E27</f>
        <v>27.619999999999997</v>
      </c>
      <c r="F17" s="62">
        <f aca="true" t="shared" si="5" ref="F17:N17">F18+F19+F20+F24+F25+F26+F27</f>
        <v>22341001.5</v>
      </c>
      <c r="G17" s="62">
        <f t="shared" si="5"/>
        <v>1144239.7</v>
      </c>
      <c r="H17" s="62">
        <f t="shared" si="5"/>
        <v>1774704.6</v>
      </c>
      <c r="I17" s="62">
        <f t="shared" si="5"/>
        <v>21917095.3</v>
      </c>
      <c r="J17" s="62">
        <f t="shared" si="5"/>
        <v>0</v>
      </c>
      <c r="K17" s="62">
        <f t="shared" si="5"/>
        <v>423906.19999999995</v>
      </c>
      <c r="L17" s="62">
        <f t="shared" si="5"/>
        <v>1439369.2000000002</v>
      </c>
      <c r="M17" s="62">
        <f t="shared" si="5"/>
        <v>0</v>
      </c>
      <c r="N17" s="73">
        <f t="shared" si="5"/>
        <v>335335.4</v>
      </c>
      <c r="O17" s="75">
        <f t="shared" si="2"/>
        <v>23110.583945381193</v>
      </c>
      <c r="P17" s="49">
        <f>(F17+H17)/5/193.3</f>
        <v>24951.58416968443</v>
      </c>
    </row>
    <row r="18" spans="1:15" ht="13.5" customHeight="1" thickBot="1">
      <c r="A18" s="10"/>
      <c r="B18" s="37" t="s">
        <v>4</v>
      </c>
      <c r="C18" s="57">
        <f t="shared" si="1"/>
        <v>6</v>
      </c>
      <c r="D18" s="27">
        <f>('[1]янв-апр2018'!D18*4+'[1]май'!D18)/5</f>
        <v>6</v>
      </c>
      <c r="E18" s="27">
        <f>('[1]янв-апр2018'!E18*4+'[1]май'!E18)/5</f>
        <v>0</v>
      </c>
      <c r="F18" s="81">
        <f>'[1]янв-апр2018'!F18+'[1]май'!F18</f>
        <v>1425216.9000000001</v>
      </c>
      <c r="G18" s="81">
        <f>'[1]янв-апр2018'!G18+'[1]май'!G18</f>
        <v>183291.9</v>
      </c>
      <c r="H18" s="81">
        <f>'[1]янв-апр2018'!H18+'[1]май'!H18</f>
        <v>0</v>
      </c>
      <c r="I18" s="81">
        <f>'[1]янв-апр2018'!I18+'[1]май'!I18</f>
        <v>1425216.9000000001</v>
      </c>
      <c r="J18" s="81">
        <f>'[1]янв-апр2018'!J18+'[1]май'!J18</f>
        <v>0</v>
      </c>
      <c r="K18" s="81">
        <f>'[1]янв-апр2018'!K18+'[1]май'!K18</f>
        <v>0</v>
      </c>
      <c r="L18" s="81">
        <f>'[1]янв-апр2018'!L18+'[1]май'!L18</f>
        <v>0</v>
      </c>
      <c r="M18" s="81">
        <f>'[1]янв-апр2018'!M18+'[1]май'!M18</f>
        <v>0</v>
      </c>
      <c r="N18" s="81">
        <f>'[1]янв-апр2018'!N18+'[1]май'!N18</f>
        <v>0</v>
      </c>
      <c r="O18" s="75">
        <f t="shared" si="2"/>
        <v>47507.23</v>
      </c>
    </row>
    <row r="19" spans="1:15" ht="13.5" customHeight="1" thickBot="1">
      <c r="A19" s="10"/>
      <c r="B19" s="35" t="s">
        <v>12</v>
      </c>
      <c r="C19" s="27">
        <f t="shared" si="1"/>
        <v>15.8</v>
      </c>
      <c r="D19" s="27">
        <f>('[1]янв-апр2018'!D19*4+'[1]май'!D19)/5</f>
        <v>15.8</v>
      </c>
      <c r="E19" s="27">
        <f>('[1]янв-апр2018'!E19*4+'[1]май'!E19)/5</f>
        <v>0</v>
      </c>
      <c r="F19" s="81">
        <f>'[1]янв-апр2018'!F19+'[1]май'!F19</f>
        <v>2365072.1</v>
      </c>
      <c r="G19" s="81">
        <f>'[1]янв-апр2018'!G19+'[1]май'!G19</f>
        <v>208945.5</v>
      </c>
      <c r="H19" s="81">
        <f>'[1]янв-апр2018'!H19+'[1]май'!H19</f>
        <v>0</v>
      </c>
      <c r="I19" s="81">
        <f>'[1]янв-апр2018'!I19+'[1]май'!I19</f>
        <v>2341776.1</v>
      </c>
      <c r="J19" s="81">
        <f>'[1]янв-апр2018'!J19+'[1]май'!J19</f>
        <v>0</v>
      </c>
      <c r="K19" s="81">
        <f>'[1]янв-апр2018'!K19+'[1]май'!K19</f>
        <v>23296</v>
      </c>
      <c r="L19" s="81">
        <f>'[1]янв-апр2018'!L19+'[1]май'!L19</f>
        <v>0</v>
      </c>
      <c r="M19" s="81">
        <f>'[1]янв-апр2018'!M19+'[1]май'!M19</f>
        <v>0</v>
      </c>
      <c r="N19" s="81">
        <f>'[1]янв-апр2018'!N19+'[1]май'!N19</f>
        <v>0</v>
      </c>
      <c r="O19" s="75">
        <f t="shared" si="2"/>
        <v>29937.62151898734</v>
      </c>
    </row>
    <row r="20" spans="1:16" ht="21.75" customHeight="1" thickBot="1">
      <c r="A20" s="10"/>
      <c r="B20" s="35" t="s">
        <v>21</v>
      </c>
      <c r="C20" s="27">
        <f t="shared" si="1"/>
        <v>118</v>
      </c>
      <c r="D20" s="27">
        <f>D21+D22+D23</f>
        <v>110.86</v>
      </c>
      <c r="E20" s="27">
        <f>E21+E22+E23</f>
        <v>7.14</v>
      </c>
      <c r="F20" s="27">
        <f aca="true" t="shared" si="6" ref="F20:N20">F21+F22+F23</f>
        <v>14214895.200000001</v>
      </c>
      <c r="G20" s="27">
        <f t="shared" si="6"/>
        <v>569264.5</v>
      </c>
      <c r="H20" s="27">
        <f t="shared" si="6"/>
        <v>414452.4</v>
      </c>
      <c r="I20" s="27">
        <f t="shared" si="6"/>
        <v>13958723.200000001</v>
      </c>
      <c r="J20" s="27">
        <f t="shared" si="6"/>
        <v>0</v>
      </c>
      <c r="K20" s="27">
        <f t="shared" si="6"/>
        <v>256172</v>
      </c>
      <c r="L20" s="27">
        <f t="shared" si="6"/>
        <v>408051</v>
      </c>
      <c r="M20" s="27">
        <f t="shared" si="6"/>
        <v>0</v>
      </c>
      <c r="N20" s="27">
        <f t="shared" si="6"/>
        <v>6401.400000000001</v>
      </c>
      <c r="O20" s="75">
        <f t="shared" si="2"/>
        <v>25644.76853689338</v>
      </c>
      <c r="P20" s="80"/>
    </row>
    <row r="21" spans="1:15" ht="13.5" customHeight="1" thickBot="1">
      <c r="A21" s="9"/>
      <c r="B21" s="35" t="s">
        <v>32</v>
      </c>
      <c r="C21" s="27">
        <f t="shared" si="1"/>
        <v>114.12</v>
      </c>
      <c r="D21" s="27">
        <f>('[1]янв-апр2018'!D21*4+'[1]май'!D21)/5</f>
        <v>107.2</v>
      </c>
      <c r="E21" s="27">
        <f>('[1]янв-апр2018'!E21*4+'[1]май'!E21)/5</f>
        <v>6.92</v>
      </c>
      <c r="F21" s="81">
        <f>'[1]янв-апр2018'!F21+'[1]май'!F21</f>
        <v>13830381.6</v>
      </c>
      <c r="G21" s="81">
        <f>'[1]янв-апр2018'!G21+'[1]май'!G21</f>
        <v>550186.4</v>
      </c>
      <c r="H21" s="81">
        <f>'[1]янв-апр2018'!H21+'[1]май'!H21</f>
        <v>395646.4</v>
      </c>
      <c r="I21" s="81">
        <f>'[1]янв-апр2018'!I21+'[1]май'!I21</f>
        <v>13591916.8</v>
      </c>
      <c r="J21" s="81">
        <f>'[1]янв-апр2018'!J21+'[1]май'!J21</f>
        <v>0</v>
      </c>
      <c r="K21" s="81">
        <f>'[1]янв-апр2018'!K21+'[1]май'!K21</f>
        <v>238464.8</v>
      </c>
      <c r="L21" s="81">
        <f>'[1]янв-апр2018'!L21+'[1]май'!L21</f>
        <v>389245</v>
      </c>
      <c r="M21" s="81">
        <f>'[1]янв-апр2018'!M21+'[1]май'!M21</f>
        <v>0</v>
      </c>
      <c r="N21" s="81">
        <f>'[1]янв-апр2018'!N21+'[1]май'!N21</f>
        <v>6401.400000000001</v>
      </c>
      <c r="O21" s="75">
        <f t="shared" si="2"/>
        <v>25802.950746268652</v>
      </c>
    </row>
    <row r="22" spans="1:15" ht="13.5" customHeight="1" thickBot="1">
      <c r="A22" s="9"/>
      <c r="B22" s="35" t="s">
        <v>33</v>
      </c>
      <c r="C22" s="27">
        <f t="shared" si="1"/>
        <v>1.54</v>
      </c>
      <c r="D22" s="27">
        <f>('[1]янв-апр2018'!D22*4+'[1]май'!D22)/5</f>
        <v>1.5</v>
      </c>
      <c r="E22" s="27">
        <f>('[1]янв-апр2018'!E22*4+'[1]май'!E22)/5</f>
        <v>0.04</v>
      </c>
      <c r="F22" s="81">
        <f>'[1]янв-апр2018'!F22+'[1]май'!F22</f>
        <v>174855.3</v>
      </c>
      <c r="G22" s="81">
        <f>'[1]янв-апр2018'!G22+'[1]май'!G22</f>
        <v>7698.1</v>
      </c>
      <c r="H22" s="81">
        <f>'[1]янв-апр2018'!H22+'[1]май'!H22</f>
        <v>10239.7</v>
      </c>
      <c r="I22" s="81">
        <f>'[1]янв-апр2018'!I22+'[1]май'!I22</f>
        <v>174855.3</v>
      </c>
      <c r="J22" s="81">
        <f>'[1]янв-апр2018'!J22+'[1]май'!J22</f>
        <v>0</v>
      </c>
      <c r="K22" s="81">
        <f>'[1]янв-апр2018'!K22+'[1]май'!K22</f>
        <v>0</v>
      </c>
      <c r="L22" s="81">
        <f>'[1]янв-апр2018'!L22+'[1]май'!L22</f>
        <v>10239.7</v>
      </c>
      <c r="M22" s="81">
        <f>'[1]янв-апр2018'!M22+'[1]май'!M22</f>
        <v>0</v>
      </c>
      <c r="N22" s="81">
        <f>'[1]янв-апр2018'!N22+'[1]май'!N22</f>
        <v>0</v>
      </c>
      <c r="O22" s="75">
        <f t="shared" si="2"/>
        <v>23314.04</v>
      </c>
    </row>
    <row r="23" spans="1:16" ht="13.5" customHeight="1" thickBot="1">
      <c r="A23" s="9"/>
      <c r="B23" s="38" t="s">
        <v>34</v>
      </c>
      <c r="C23" s="27">
        <f t="shared" si="1"/>
        <v>2.3400000000000003</v>
      </c>
      <c r="D23" s="27">
        <f>('[1]янв-апр2018'!D23*4+'[1]май'!D23)/5</f>
        <v>2.16</v>
      </c>
      <c r="E23" s="27">
        <f>('[1]янв-апр2018'!E23*4+'[1]май'!E23)/5</f>
        <v>0.18</v>
      </c>
      <c r="F23" s="81">
        <f>'[1]янв-апр2018'!F23+'[1]май'!F23</f>
        <v>209658.3</v>
      </c>
      <c r="G23" s="81">
        <f>'[1]янв-апр2018'!G23+'[1]май'!G23</f>
        <v>11380</v>
      </c>
      <c r="H23" s="81">
        <f>'[1]янв-апр2018'!H23+'[1]май'!H23</f>
        <v>8566.3</v>
      </c>
      <c r="I23" s="81">
        <f>'[1]янв-апр2018'!I23+'[1]май'!I23</f>
        <v>191951.09999999998</v>
      </c>
      <c r="J23" s="81">
        <f>'[1]янв-апр2018'!J23+'[1]май'!J23</f>
        <v>0</v>
      </c>
      <c r="K23" s="81">
        <f>'[1]янв-апр2018'!K23+'[1]май'!K23</f>
        <v>17707.2</v>
      </c>
      <c r="L23" s="81">
        <f>'[1]янв-апр2018'!L23+'[1]май'!L23</f>
        <v>8566.3</v>
      </c>
      <c r="M23" s="81">
        <f>'[1]янв-апр2018'!M23+'[1]май'!M23</f>
        <v>0</v>
      </c>
      <c r="N23" s="81">
        <f>'[1]янв-апр2018'!N23+'[1]май'!N23</f>
        <v>0</v>
      </c>
      <c r="O23" s="75">
        <f t="shared" si="2"/>
        <v>19412.805555555555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27">
        <f>('[1]янв-апр2018'!D24*4+'[1]май'!D24)/5</f>
        <v>0</v>
      </c>
      <c r="E24" s="27">
        <f>('[1]янв-апр2018'!E24*4+'[1]май'!E24)/5</f>
        <v>0.2</v>
      </c>
      <c r="F24" s="81">
        <f>'[1]янв-апр2018'!F24+'[1]май'!F24</f>
        <v>0</v>
      </c>
      <c r="G24" s="81">
        <f>'[1]янв-апр2018'!G24+'[1]май'!G24</f>
        <v>0</v>
      </c>
      <c r="H24" s="81">
        <f>'[1]янв-апр2018'!H24+'[1]май'!H24</f>
        <v>16237.4</v>
      </c>
      <c r="I24" s="81">
        <f>'[1]янв-апр2018'!I24+'[1]май'!I24</f>
        <v>0</v>
      </c>
      <c r="J24" s="81">
        <f>'[1]янв-апр2018'!J24+'[1]май'!J24</f>
        <v>0</v>
      </c>
      <c r="K24" s="81">
        <f>'[1]янв-апр2018'!K24+'[1]май'!K24</f>
        <v>0</v>
      </c>
      <c r="L24" s="81">
        <f>'[1]янв-апр2018'!L24+'[1]май'!L24</f>
        <v>16237.4</v>
      </c>
      <c r="M24" s="81">
        <f>'[1]янв-апр2018'!M24+'[1]май'!M24</f>
        <v>0</v>
      </c>
      <c r="N24" s="81">
        <f>'[1]янв-апр2018'!N24+'[1]май'!N24</f>
        <v>0</v>
      </c>
      <c r="O24" s="75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6.2</v>
      </c>
      <c r="D25" s="27">
        <v>6</v>
      </c>
      <c r="E25" s="27">
        <v>0.2</v>
      </c>
      <c r="F25" s="81">
        <v>723400.9</v>
      </c>
      <c r="G25" s="81">
        <v>56429.7</v>
      </c>
      <c r="H25" s="81">
        <v>28862.4</v>
      </c>
      <c r="I25" s="81">
        <v>723400.9</v>
      </c>
      <c r="J25" s="81">
        <f>'[1]янв-апр2018'!J25+'[1]май'!J25</f>
        <v>0</v>
      </c>
      <c r="K25" s="81">
        <f>'[1]янв-апр2018'!K25+'[1]май'!K25</f>
        <v>0</v>
      </c>
      <c r="L25" s="81">
        <v>28862.4</v>
      </c>
      <c r="M25" s="81">
        <f>'[1]янв-апр2018'!M25+'[1]май'!M25</f>
        <v>0</v>
      </c>
      <c r="N25" s="81">
        <f>'[1]янв-апр2018'!N25+'[1]май'!N25</f>
        <v>0</v>
      </c>
      <c r="O25" s="75">
        <f t="shared" si="2"/>
        <v>24113.363333333335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>
        <f>('[1]янв-апр2018'!D26*4+'[1]май'!D26)/5</f>
        <v>0</v>
      </c>
      <c r="E26" s="27">
        <f>('[1]янв-апр2018'!E26*4+'[1]май'!E26)/5</f>
        <v>0</v>
      </c>
      <c r="F26" s="81">
        <f>'[1]янв-апр2018'!F26+'[1]май'!F26</f>
        <v>0</v>
      </c>
      <c r="G26" s="81">
        <f>'[1]янв-апр2018'!G26+'[1]май'!G26</f>
        <v>0</v>
      </c>
      <c r="H26" s="81">
        <f>'[1]янв-апр2018'!H26+'[1]май'!H26</f>
        <v>0</v>
      </c>
      <c r="I26" s="81">
        <f>'[1]янв-апр2018'!I26+'[1]май'!I26</f>
        <v>0</v>
      </c>
      <c r="J26" s="81">
        <f>'[1]янв-апр2018'!J26+'[1]май'!J26</f>
        <v>0</v>
      </c>
      <c r="K26" s="81">
        <f>'[1]янв-апр2018'!K26+'[1]май'!K26</f>
        <v>0</v>
      </c>
      <c r="L26" s="81">
        <f>'[1]янв-апр2018'!L26+'[1]май'!L26</f>
        <v>0</v>
      </c>
      <c r="M26" s="81">
        <f>'[1]янв-апр2018'!M26+'[1]май'!M26</f>
        <v>0</v>
      </c>
      <c r="N26" s="81">
        <f>'[1]янв-апр2018'!N26+'[1]май'!N26</f>
        <v>0</v>
      </c>
      <c r="O26" s="75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74.75999999999999</v>
      </c>
      <c r="D27" s="27">
        <f>D28+D29</f>
        <v>54.68</v>
      </c>
      <c r="E27" s="27">
        <f>E28+E29</f>
        <v>20.08</v>
      </c>
      <c r="F27" s="79">
        <f aca="true" t="shared" si="7" ref="F27:N27">F28+F29</f>
        <v>3612416.4000000004</v>
      </c>
      <c r="G27" s="79">
        <f t="shared" si="7"/>
        <v>126308.1</v>
      </c>
      <c r="H27" s="79">
        <f t="shared" si="7"/>
        <v>1315152.4</v>
      </c>
      <c r="I27" s="79">
        <f t="shared" si="7"/>
        <v>3467978.1999999997</v>
      </c>
      <c r="J27" s="79">
        <f t="shared" si="7"/>
        <v>0</v>
      </c>
      <c r="K27" s="79">
        <f t="shared" si="7"/>
        <v>144438.19999999998</v>
      </c>
      <c r="L27" s="79">
        <f t="shared" si="7"/>
        <v>986218.4</v>
      </c>
      <c r="M27" s="79">
        <f t="shared" si="7"/>
        <v>0</v>
      </c>
      <c r="N27" s="79">
        <f t="shared" si="7"/>
        <v>328934</v>
      </c>
      <c r="O27" s="75">
        <f t="shared" si="2"/>
        <v>13212.934893928312</v>
      </c>
    </row>
    <row r="28" spans="1:15" ht="13.5" customHeight="1" thickBot="1">
      <c r="A28" s="21"/>
      <c r="B28" s="35" t="s">
        <v>35</v>
      </c>
      <c r="C28" s="27">
        <f t="shared" si="1"/>
        <v>6</v>
      </c>
      <c r="D28" s="27">
        <f>('[1]янв-апр2018'!D28*4+'[1]май'!D28)/5</f>
        <v>6</v>
      </c>
      <c r="E28" s="27">
        <f>('[1]янв-апр2018'!E28*4+'[1]май'!E28)/5</f>
        <v>0</v>
      </c>
      <c r="F28" s="81">
        <f>'[1]янв-апр2018'!F28+'[1]май'!F28</f>
        <v>364588.80000000005</v>
      </c>
      <c r="G28" s="81">
        <f>'[1]янв-апр2018'!G28+'[1]май'!G28</f>
        <v>24895.9</v>
      </c>
      <c r="H28" s="81">
        <f>'[1]янв-апр2018'!H28+'[1]май'!H28</f>
        <v>0</v>
      </c>
      <c r="I28" s="81">
        <f>'[1]янв-апр2018'!I28+'[1]май'!I28</f>
        <v>361953.4</v>
      </c>
      <c r="J28" s="81">
        <f>'[1]янв-апр2018'!J28+'[1]май'!J28</f>
        <v>0</v>
      </c>
      <c r="K28" s="81">
        <f>'[1]янв-апр2018'!K28+'[1]май'!K28</f>
        <v>2635.4</v>
      </c>
      <c r="L28" s="81">
        <f>'[1]янв-апр2018'!L28+'[1]май'!L28</f>
        <v>0</v>
      </c>
      <c r="M28" s="81">
        <f>'[1]янв-апр2018'!M28+'[1]май'!M28</f>
        <v>0</v>
      </c>
      <c r="N28" s="81">
        <f>'[1]янв-апр2018'!N28+'[1]май'!N28</f>
        <v>0</v>
      </c>
      <c r="O28" s="75">
        <f t="shared" si="2"/>
        <v>12152.960000000003</v>
      </c>
    </row>
    <row r="29" spans="1:15" ht="13.5" customHeight="1" thickBot="1">
      <c r="A29" s="21"/>
      <c r="B29" s="36" t="s">
        <v>36</v>
      </c>
      <c r="C29" s="60">
        <f t="shared" si="1"/>
        <v>68.75999999999999</v>
      </c>
      <c r="D29" s="27">
        <f>('[1]янв-апр2018'!D29*4+'[1]май'!D29)/5</f>
        <v>48.68</v>
      </c>
      <c r="E29" s="27">
        <f>('[1]янв-апр2018'!E29*4+'[1]май'!E29)/5</f>
        <v>20.08</v>
      </c>
      <c r="F29" s="81">
        <f>'[1]янв-апр2018'!F29+'[1]май'!F29</f>
        <v>3247827.6</v>
      </c>
      <c r="G29" s="81">
        <f>'[1]янв-апр2018'!G29+'[1]май'!G29</f>
        <v>101412.2</v>
      </c>
      <c r="H29" s="81">
        <f>'[1]янв-апр2018'!H29+'[1]май'!H29</f>
        <v>1315152.4</v>
      </c>
      <c r="I29" s="81">
        <f>'[1]янв-апр2018'!I29+'[1]май'!I29</f>
        <v>3106024.8</v>
      </c>
      <c r="J29" s="81">
        <f>'[1]янв-апр2018'!J29+'[1]май'!J29</f>
        <v>0</v>
      </c>
      <c r="K29" s="81">
        <f>'[1]янв-апр2018'!K29+'[1]май'!K29</f>
        <v>141802.8</v>
      </c>
      <c r="L29" s="81">
        <f>'[1]янв-апр2018'!L29+'[1]май'!L29</f>
        <v>986218.4</v>
      </c>
      <c r="M29" s="81">
        <f>'[1]янв-апр2018'!M29+'[1]май'!M29</f>
        <v>0</v>
      </c>
      <c r="N29" s="81">
        <f>'[1]янв-апр2018'!N29+'[1]май'!N29</f>
        <v>328934</v>
      </c>
      <c r="O29" s="75">
        <f t="shared" si="2"/>
        <v>13343.580936729664</v>
      </c>
    </row>
    <row r="30" spans="1:15" ht="16.5" customHeight="1" thickBot="1">
      <c r="A30" s="19">
        <v>3</v>
      </c>
      <c r="B30" s="40" t="s">
        <v>6</v>
      </c>
      <c r="C30" s="63">
        <f>D30+E30</f>
        <v>0</v>
      </c>
      <c r="D30" s="63">
        <f>D31+D32+D33+D36</f>
        <v>0</v>
      </c>
      <c r="E30" s="78">
        <f aca="true" t="shared" si="8" ref="E30:N30">E31+E32+E33+E36</f>
        <v>0</v>
      </c>
      <c r="F30" s="63">
        <f t="shared" si="8"/>
        <v>0</v>
      </c>
      <c r="G30" s="63">
        <f t="shared" si="8"/>
        <v>0</v>
      </c>
      <c r="H30" s="63">
        <f t="shared" si="8"/>
        <v>0</v>
      </c>
      <c r="I30" s="63">
        <f t="shared" si="8"/>
        <v>0</v>
      </c>
      <c r="J30" s="63">
        <f t="shared" si="8"/>
        <v>0</v>
      </c>
      <c r="K30" s="63">
        <f t="shared" si="8"/>
        <v>0</v>
      </c>
      <c r="L30" s="63">
        <f t="shared" si="8"/>
        <v>0</v>
      </c>
      <c r="M30" s="63">
        <f t="shared" si="8"/>
        <v>0</v>
      </c>
      <c r="N30" s="74">
        <f t="shared" si="8"/>
        <v>0</v>
      </c>
      <c r="O30" s="75" t="e">
        <f t="shared" si="2"/>
        <v>#DIV/0!</v>
      </c>
    </row>
    <row r="31" spans="1:15" ht="13.5" customHeight="1" thickBot="1">
      <c r="A31" s="9"/>
      <c r="B31" s="37" t="s">
        <v>4</v>
      </c>
      <c r="C31" s="57">
        <f t="shared" si="1"/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70"/>
      <c r="O31" s="75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1"/>
      <c r="O32" s="75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71">
        <f t="shared" si="9"/>
        <v>0</v>
      </c>
      <c r="O33" s="75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1"/>
      <c r="O34" s="75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1"/>
      <c r="O35" s="75" t="e">
        <f t="shared" si="2"/>
        <v>#DIV/0!</v>
      </c>
    </row>
    <row r="36" spans="1:15" ht="13.5" customHeight="1" thickBot="1">
      <c r="A36" s="11"/>
      <c r="B36" s="36" t="s">
        <v>9</v>
      </c>
      <c r="C36" s="60">
        <f aca="true" t="shared" si="10" ref="C36:C46">D36+E36</f>
        <v>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72"/>
      <c r="O36" s="75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5">
        <f t="shared" si="10"/>
        <v>5.72</v>
      </c>
      <c r="D37" s="82">
        <f>D38+D39+D40+D41</f>
        <v>3.82</v>
      </c>
      <c r="E37" s="82">
        <f aca="true" t="shared" si="11" ref="E37:N37">E38+E39+E40+E41</f>
        <v>1.9</v>
      </c>
      <c r="F37" s="83">
        <f t="shared" si="11"/>
        <v>480281</v>
      </c>
      <c r="G37" s="83">
        <f t="shared" si="11"/>
        <v>105834</v>
      </c>
      <c r="H37" s="83">
        <f t="shared" si="11"/>
        <v>286475</v>
      </c>
      <c r="I37" s="84">
        <f t="shared" si="11"/>
        <v>480281</v>
      </c>
      <c r="J37" s="84">
        <f t="shared" si="11"/>
        <v>0</v>
      </c>
      <c r="K37" s="84">
        <f t="shared" si="11"/>
        <v>0</v>
      </c>
      <c r="L37" s="83">
        <f t="shared" si="11"/>
        <v>286475</v>
      </c>
      <c r="M37" s="83">
        <f t="shared" si="11"/>
        <v>0</v>
      </c>
      <c r="N37" s="83">
        <f t="shared" si="11"/>
        <v>0</v>
      </c>
      <c r="O37" s="75">
        <f t="shared" si="2"/>
        <v>25145.60209424084</v>
      </c>
    </row>
    <row r="38" spans="1:16" ht="13.5" customHeight="1" thickBot="1">
      <c r="A38" s="9"/>
      <c r="B38" s="37" t="s">
        <v>4</v>
      </c>
      <c r="C38" s="64">
        <f t="shared" si="10"/>
        <v>0</v>
      </c>
      <c r="D38" s="27">
        <f>('[1]янв-апр2018'!D38*4+'[1]май'!D38)/5</f>
        <v>0</v>
      </c>
      <c r="E38" s="27">
        <f>('[1]янв-апр2018'!E38*4+'[1]май'!E38)/5</f>
        <v>0</v>
      </c>
      <c r="F38" s="81">
        <f>'[1]янв-апр2018'!F38+'[1]май'!F38</f>
        <v>0</v>
      </c>
      <c r="G38" s="81">
        <f>'[1]янв-апр2018'!G38+'[1]май'!G38</f>
        <v>0</v>
      </c>
      <c r="H38" s="81">
        <f>'[1]янв-апр2018'!H38+'[1]май'!H38</f>
        <v>0</v>
      </c>
      <c r="I38" s="81">
        <f>'[1]янв-апр2018'!I38+'[1]май'!I38</f>
        <v>0</v>
      </c>
      <c r="J38" s="81">
        <f>'[1]янв-апр2018'!J38+'[1]май'!J38</f>
        <v>0</v>
      </c>
      <c r="K38" s="81">
        <f>'[1]янв-апр2018'!K38+'[1]май'!K38</f>
        <v>0</v>
      </c>
      <c r="L38" s="81">
        <f>'[1]янв-апр2018'!L38+'[1]май'!L38</f>
        <v>0</v>
      </c>
      <c r="M38" s="81">
        <f>'[1]янв-апр2018'!M38+'[1]май'!M38</f>
        <v>0</v>
      </c>
      <c r="N38" s="81">
        <f>'[1]янв-апр2018'!N38+'[1]май'!N38</f>
        <v>0</v>
      </c>
      <c r="O38" s="75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10"/>
        <v>0.5</v>
      </c>
      <c r="D39" s="27">
        <f>('[1]янв-апр2018'!D39*4+'[1]май'!D39)/5</f>
        <v>0</v>
      </c>
      <c r="E39" s="27">
        <f>('[1]янв-апр2018'!E39*4+'[1]май'!E39)/5</f>
        <v>0.5</v>
      </c>
      <c r="F39" s="81">
        <f>'[1]янв-апр2018'!F39+'[1]май'!F39</f>
        <v>0</v>
      </c>
      <c r="G39" s="81">
        <f>'[1]янв-апр2018'!G39+'[1]май'!G39</f>
        <v>0</v>
      </c>
      <c r="H39" s="81">
        <f>'[1]янв-апр2018'!H39+'[1]май'!H39</f>
        <v>53880</v>
      </c>
      <c r="I39" s="81">
        <f>'[1]янв-апр2018'!I39+'[1]май'!I39</f>
        <v>0</v>
      </c>
      <c r="J39" s="81">
        <f>'[1]янв-апр2018'!J39+'[1]май'!J39</f>
        <v>0</v>
      </c>
      <c r="K39" s="81">
        <f>'[1]янв-апр2018'!K39+'[1]май'!K39</f>
        <v>0</v>
      </c>
      <c r="L39" s="81">
        <f>'[1]янв-апр2018'!L39+'[1]май'!L39</f>
        <v>53880</v>
      </c>
      <c r="M39" s="81">
        <f>'[1]янв-апр2018'!M39+'[1]май'!M39</f>
        <v>0</v>
      </c>
      <c r="N39" s="81">
        <f>'[1]янв-апр2018'!N39+'[1]май'!N39</f>
        <v>0</v>
      </c>
      <c r="O39" s="75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4.3</v>
      </c>
      <c r="D40" s="27">
        <f>('[1]янв-апр2018'!D40*4+'[1]май'!D40)/5</f>
        <v>2.9</v>
      </c>
      <c r="E40" s="27">
        <f>('[1]янв-апр2018'!E40*4+'[1]май'!E40)/5</f>
        <v>1.4</v>
      </c>
      <c r="F40" s="81">
        <f>'[1]янв-апр2018'!F40+'[1]май'!F40</f>
        <v>432590</v>
      </c>
      <c r="G40" s="81">
        <f>'[1]янв-апр2018'!G40+'[1]май'!G40</f>
        <v>105834</v>
      </c>
      <c r="H40" s="81">
        <f>'[1]янв-апр2018'!H40+'[1]май'!H40</f>
        <v>232595</v>
      </c>
      <c r="I40" s="81">
        <f>'[1]янв-апр2018'!I40+'[1]май'!I40</f>
        <v>432590</v>
      </c>
      <c r="J40" s="81">
        <f>'[1]янв-апр2018'!J40+'[1]май'!J40</f>
        <v>0</v>
      </c>
      <c r="K40" s="81">
        <f>'[1]янв-апр2018'!K40+'[1]май'!K40</f>
        <v>0</v>
      </c>
      <c r="L40" s="81">
        <f>'[1]янв-апр2018'!L40+'[1]май'!L40</f>
        <v>232595</v>
      </c>
      <c r="M40" s="81">
        <f>'[1]янв-апр2018'!M40+'[1]май'!M40</f>
        <v>0</v>
      </c>
      <c r="N40" s="81">
        <f>'[1]янв-апр2018'!N40+'[1]май'!N40</f>
        <v>0</v>
      </c>
      <c r="O40" s="75">
        <f t="shared" si="2"/>
        <v>29833.79310344828</v>
      </c>
    </row>
    <row r="41" spans="1:15" ht="17.25" customHeight="1" thickBot="1">
      <c r="A41" s="11"/>
      <c r="B41" s="36" t="s">
        <v>9</v>
      </c>
      <c r="C41" s="66">
        <f t="shared" si="10"/>
        <v>0.9199999999999999</v>
      </c>
      <c r="D41" s="27">
        <f>('[1]янв-апр2018'!D41*4+'[1]май'!D41)/5</f>
        <v>0.9199999999999999</v>
      </c>
      <c r="E41" s="27">
        <f>('[1]янв-апр2018'!E41*4+'[1]май'!E41)/5</f>
        <v>0</v>
      </c>
      <c r="F41" s="81">
        <f>'[1]янв-апр2018'!F41+'[1]май'!F41</f>
        <v>47691</v>
      </c>
      <c r="G41" s="81">
        <f>'[1]янв-апр2018'!G41+'[1]май'!G41</f>
        <v>0</v>
      </c>
      <c r="H41" s="81">
        <f>'[1]янв-апр2018'!H41+'[1]май'!H41</f>
        <v>0</v>
      </c>
      <c r="I41" s="81">
        <f>'[1]янв-апр2018'!I41+'[1]май'!I41</f>
        <v>47691</v>
      </c>
      <c r="J41" s="81">
        <f>'[1]янв-апр2018'!J41+'[1]май'!J41</f>
        <v>0</v>
      </c>
      <c r="K41" s="81">
        <f>'[1]янв-апр2018'!K41+'[1]май'!K41</f>
        <v>0</v>
      </c>
      <c r="L41" s="81">
        <f>'[1]янв-апр2018'!L41+'[1]май'!L41</f>
        <v>0</v>
      </c>
      <c r="M41" s="81">
        <f>'[1]янв-апр2018'!M41+'[1]май'!M41</f>
        <v>0</v>
      </c>
      <c r="N41" s="81">
        <f>'[1]янв-апр2018'!N41+'[1]май'!N41</f>
        <v>0</v>
      </c>
      <c r="O41" s="75">
        <f t="shared" si="2"/>
        <v>10367.608695652174</v>
      </c>
    </row>
    <row r="42" spans="1:15" ht="13.5" customHeight="1" thickBot="1">
      <c r="A42" s="23">
        <v>5</v>
      </c>
      <c r="B42" s="24" t="s">
        <v>28</v>
      </c>
      <c r="C42" s="67">
        <f t="shared" si="10"/>
        <v>7.7</v>
      </c>
      <c r="D42" s="67">
        <f>D43+D44+D45+D46</f>
        <v>4</v>
      </c>
      <c r="E42" s="67">
        <f aca="true" t="shared" si="12" ref="E42:N42">E43+E44+E45+E46</f>
        <v>3.7</v>
      </c>
      <c r="F42" s="85">
        <f t="shared" si="12"/>
        <v>533413</v>
      </c>
      <c r="G42" s="85">
        <f t="shared" si="12"/>
        <v>11510</v>
      </c>
      <c r="H42" s="85">
        <f t="shared" si="12"/>
        <v>329922</v>
      </c>
      <c r="I42" s="85">
        <f t="shared" si="12"/>
        <v>533413</v>
      </c>
      <c r="J42" s="85">
        <f t="shared" si="12"/>
        <v>0</v>
      </c>
      <c r="K42" s="85">
        <f t="shared" si="12"/>
        <v>0</v>
      </c>
      <c r="L42" s="85">
        <f t="shared" si="12"/>
        <v>329922</v>
      </c>
      <c r="M42" s="86">
        <f t="shared" si="12"/>
        <v>0</v>
      </c>
      <c r="N42" s="86">
        <f t="shared" si="12"/>
        <v>0</v>
      </c>
      <c r="O42" s="75">
        <f t="shared" si="2"/>
        <v>26670.65</v>
      </c>
    </row>
    <row r="43" spans="1:15" ht="13.5" customHeight="1" thickBot="1">
      <c r="A43" s="22"/>
      <c r="B43" s="37" t="s">
        <v>4</v>
      </c>
      <c r="C43" s="64">
        <f t="shared" si="10"/>
        <v>1</v>
      </c>
      <c r="D43" s="27">
        <f>('[1]янв-апр2018'!D43*4+'[1]май'!D43)/5</f>
        <v>1</v>
      </c>
      <c r="E43" s="27">
        <f>('[1]янв-апр2018'!E43*4+'[1]май'!E43)/5</f>
        <v>0</v>
      </c>
      <c r="F43" s="81">
        <f>'[1]янв-апр2018'!F43+'[1]май'!F43</f>
        <v>152106</v>
      </c>
      <c r="G43" s="81">
        <f>'[1]янв-апр2018'!G43+'[1]май'!G43</f>
        <v>11510</v>
      </c>
      <c r="H43" s="81">
        <f>'[1]янв-апр2018'!H43+'[1]май'!H43</f>
        <v>0</v>
      </c>
      <c r="I43" s="81">
        <f>'[1]янв-апр2018'!I43+'[1]май'!I43</f>
        <v>152106</v>
      </c>
      <c r="J43" s="81">
        <f>'[1]янв-апр2018'!J43+'[1]май'!J43</f>
        <v>0</v>
      </c>
      <c r="K43" s="81">
        <f>'[1]янв-апр2018'!K43+'[1]май'!K43</f>
        <v>0</v>
      </c>
      <c r="L43" s="81">
        <f>'[1]янв-апр2018'!L43+'[1]май'!L43</f>
        <v>0</v>
      </c>
      <c r="M43" s="81">
        <f>'[1]янв-апр2018'!M43+'[1]май'!M43</f>
        <v>0</v>
      </c>
      <c r="N43" s="81">
        <f>'[1]янв-апр2018'!N43+'[1]май'!N43</f>
        <v>0</v>
      </c>
      <c r="O43" s="75">
        <f t="shared" si="2"/>
        <v>30421.2</v>
      </c>
    </row>
    <row r="44" spans="1:15" ht="13.5" customHeight="1" thickBot="1">
      <c r="A44" s="22"/>
      <c r="B44" s="37" t="s">
        <v>12</v>
      </c>
      <c r="C44" s="28">
        <f t="shared" si="10"/>
        <v>0.6</v>
      </c>
      <c r="D44" s="27">
        <f>('[1]янв-апр2018'!D44*4+'[1]май'!D44)/5</f>
        <v>0</v>
      </c>
      <c r="E44" s="27">
        <f>('[1]янв-апр2018'!E44*4+'[1]май'!E44)/5</f>
        <v>0.6</v>
      </c>
      <c r="F44" s="81">
        <f>'[1]янв-апр2018'!F44+'[1]май'!F44</f>
        <v>0</v>
      </c>
      <c r="G44" s="81">
        <f>'[1]янв-апр2018'!G44+'[1]май'!G44</f>
        <v>0</v>
      </c>
      <c r="H44" s="81">
        <f>'[1]янв-апр2018'!H44+'[1]май'!H44</f>
        <v>95775</v>
      </c>
      <c r="I44" s="81">
        <f>'[1]янв-апр2018'!I44+'[1]май'!I44</f>
        <v>0</v>
      </c>
      <c r="J44" s="81">
        <f>'[1]янв-апр2018'!J44+'[1]май'!J44</f>
        <v>0</v>
      </c>
      <c r="K44" s="81">
        <f>'[1]янв-апр2018'!K44+'[1]май'!K44</f>
        <v>0</v>
      </c>
      <c r="L44" s="81">
        <f>'[1]янв-апр2018'!L44+'[1]май'!L44</f>
        <v>95775</v>
      </c>
      <c r="M44" s="81">
        <f>'[1]янв-апр2018'!M44+'[1]май'!M44</f>
        <v>0</v>
      </c>
      <c r="N44" s="81">
        <f>'[1]янв-апр2018'!N44+'[1]май'!N44</f>
        <v>0</v>
      </c>
      <c r="O44" s="75" t="e">
        <f t="shared" si="2"/>
        <v>#DIV/0!</v>
      </c>
    </row>
    <row r="45" spans="1:15" ht="13.5" customHeight="1" thickBot="1">
      <c r="A45" s="22"/>
      <c r="B45" s="37" t="s">
        <v>8</v>
      </c>
      <c r="C45" s="28">
        <f t="shared" si="10"/>
        <v>4.6</v>
      </c>
      <c r="D45" s="27">
        <f>('[1]янв-апр2018'!D45*4+'[1]май'!D45)/5</f>
        <v>2</v>
      </c>
      <c r="E45" s="27">
        <f>('[1]янв-апр2018'!E45*4+'[1]май'!E45)/5</f>
        <v>2.6</v>
      </c>
      <c r="F45" s="81">
        <f>'[1]янв-апр2018'!F45+'[1]май'!F45</f>
        <v>327320</v>
      </c>
      <c r="G45" s="81">
        <f>'[1]янв-апр2018'!G45+'[1]май'!G45</f>
        <v>0</v>
      </c>
      <c r="H45" s="81">
        <f>'[1]янв-апр2018'!H45+'[1]май'!H45</f>
        <v>201339</v>
      </c>
      <c r="I45" s="81">
        <f>'[1]янв-апр2018'!I45+'[1]май'!I45</f>
        <v>327320</v>
      </c>
      <c r="J45" s="81">
        <f>'[1]янв-апр2018'!J45+'[1]май'!J45</f>
        <v>0</v>
      </c>
      <c r="K45" s="81">
        <f>'[1]янв-апр2018'!K45+'[1]май'!K45</f>
        <v>0</v>
      </c>
      <c r="L45" s="81">
        <f>'[1]янв-апр2018'!L45+'[1]май'!L45</f>
        <v>201339</v>
      </c>
      <c r="M45" s="81">
        <f>'[1]янв-апр2018'!M45+'[1]май'!M45</f>
        <v>0</v>
      </c>
      <c r="N45" s="81">
        <f>'[1]янв-апр2018'!N45+'[1]май'!N45</f>
        <v>0</v>
      </c>
      <c r="O45" s="75">
        <f t="shared" si="2"/>
        <v>32732</v>
      </c>
    </row>
    <row r="46" spans="1:15" ht="13.5" customHeight="1" thickBot="1">
      <c r="A46" s="22"/>
      <c r="B46" s="42" t="s">
        <v>9</v>
      </c>
      <c r="C46" s="66">
        <f t="shared" si="10"/>
        <v>1.5</v>
      </c>
      <c r="D46" s="27">
        <f>('[1]янв-апр2018'!D46*4+'[1]май'!D46)/5</f>
        <v>1</v>
      </c>
      <c r="E46" s="27">
        <f>('[1]янв-апр2018'!E46*4+'[1]май'!E46)/5</f>
        <v>0.5</v>
      </c>
      <c r="F46" s="81">
        <f>'[1]янв-апр2018'!F46+'[1]май'!F46</f>
        <v>53987</v>
      </c>
      <c r="G46" s="81">
        <f>'[1]янв-апр2018'!G46+'[1]май'!G46</f>
        <v>0</v>
      </c>
      <c r="H46" s="81">
        <f>'[1]янв-апр2018'!H46+'[1]май'!H46</f>
        <v>32808</v>
      </c>
      <c r="I46" s="81">
        <f>'[1]янв-апр2018'!I46+'[1]май'!I46</f>
        <v>53987</v>
      </c>
      <c r="J46" s="81">
        <f>'[1]янв-апр2018'!J46+'[1]май'!J46</f>
        <v>0</v>
      </c>
      <c r="K46" s="81">
        <f>'[1]янв-апр2018'!K46+'[1]май'!K46</f>
        <v>0</v>
      </c>
      <c r="L46" s="81">
        <f>'[1]янв-апр2018'!L46+'[1]май'!L46</f>
        <v>32808</v>
      </c>
      <c r="M46" s="81">
        <f>'[1]янв-апр2018'!M46+'[1]май'!M46</f>
        <v>0</v>
      </c>
      <c r="N46" s="81">
        <f>'[1]янв-апр2018'!N46+'[1]май'!N46</f>
        <v>0</v>
      </c>
      <c r="O46" s="75">
        <f t="shared" si="2"/>
        <v>10797.4</v>
      </c>
    </row>
    <row r="47" spans="1:16" ht="36" customHeight="1" thickBot="1">
      <c r="A47" s="13">
        <v>6</v>
      </c>
      <c r="B47" s="43" t="s">
        <v>44</v>
      </c>
      <c r="C47" s="59">
        <f aca="true" t="shared" si="13" ref="C47:C52">D47+E47</f>
        <v>8.8</v>
      </c>
      <c r="D47" s="77">
        <f aca="true" t="shared" si="14" ref="D47:N47">D48+D51+D49+D50</f>
        <v>7.5</v>
      </c>
      <c r="E47" s="77">
        <f t="shared" si="14"/>
        <v>1.3</v>
      </c>
      <c r="F47" s="87">
        <f t="shared" si="14"/>
        <v>1012686.2</v>
      </c>
      <c r="G47" s="87">
        <f t="shared" si="14"/>
        <v>0</v>
      </c>
      <c r="H47" s="87">
        <f t="shared" si="14"/>
        <v>81795.20000000001</v>
      </c>
      <c r="I47" s="87">
        <f t="shared" si="14"/>
        <v>1012686.2</v>
      </c>
      <c r="J47" s="87">
        <f t="shared" si="14"/>
        <v>0</v>
      </c>
      <c r="K47" s="87">
        <f t="shared" si="14"/>
        <v>0</v>
      </c>
      <c r="L47" s="87">
        <f t="shared" si="14"/>
        <v>81795.20000000001</v>
      </c>
      <c r="M47" s="87">
        <f t="shared" si="14"/>
        <v>0</v>
      </c>
      <c r="N47" s="87">
        <f t="shared" si="14"/>
        <v>0</v>
      </c>
      <c r="O47" s="75">
        <f t="shared" si="2"/>
        <v>27004.965333333334</v>
      </c>
      <c r="P47" s="32"/>
    </row>
    <row r="48" spans="1:15" ht="13.5" customHeight="1" thickBot="1">
      <c r="A48" s="9"/>
      <c r="B48" s="37" t="s">
        <v>4</v>
      </c>
      <c r="C48" s="64">
        <f t="shared" si="13"/>
        <v>1</v>
      </c>
      <c r="D48" s="27">
        <f>('[1]янв-апр2018'!D48*4+'[1]май'!D48)/5</f>
        <v>1</v>
      </c>
      <c r="E48" s="27">
        <f>('[1]янв-апр2018'!E48*4+'[1]май'!E48)/5</f>
        <v>0</v>
      </c>
      <c r="F48" s="81">
        <f>'[1]янв-апр2018'!F48+'[1]май'!F48</f>
        <v>245790.6</v>
      </c>
      <c r="G48" s="81">
        <f>'[1]янв-апр2018'!G48+'[1]май'!G48</f>
        <v>0</v>
      </c>
      <c r="H48" s="81">
        <f>'[1]янв-апр2018'!H48+'[1]май'!H48</f>
        <v>0</v>
      </c>
      <c r="I48" s="81">
        <f>'[1]янв-апр2018'!I48+'[1]май'!I48</f>
        <v>245790.6</v>
      </c>
      <c r="J48" s="81">
        <f>'[1]янв-апр2018'!J48+'[1]май'!J48</f>
        <v>0</v>
      </c>
      <c r="K48" s="81">
        <f>'[1]янв-апр2018'!K48+'[1]май'!K48</f>
        <v>0</v>
      </c>
      <c r="L48" s="81">
        <f>'[1]янв-апр2018'!L48+'[1]май'!L48</f>
        <v>0</v>
      </c>
      <c r="M48" s="81">
        <f>'[1]янв-апр2018'!M48+'[1]май'!M48</f>
        <v>0</v>
      </c>
      <c r="N48" s="81">
        <f>'[1]янв-апр2018'!N48+'[1]май'!N48</f>
        <v>0</v>
      </c>
      <c r="O48" s="75">
        <f t="shared" si="2"/>
        <v>49158.12</v>
      </c>
    </row>
    <row r="49" spans="1:15" ht="13.5" customHeight="1" thickBot="1">
      <c r="A49" s="11"/>
      <c r="B49" s="35" t="s">
        <v>12</v>
      </c>
      <c r="C49" s="28">
        <f t="shared" si="13"/>
        <v>1</v>
      </c>
      <c r="D49" s="27">
        <f>('[1]янв-апр2018'!D49*4+'[1]май'!D49)/5</f>
        <v>1</v>
      </c>
      <c r="E49" s="27">
        <f>('[1]янв-апр2018'!E49*4+'[1]май'!E49)/5</f>
        <v>0</v>
      </c>
      <c r="F49" s="81">
        <f>'[1]янв-апр2018'!F49+'[1]май'!F49</f>
        <v>183698.59999999998</v>
      </c>
      <c r="G49" s="81">
        <f>'[1]янв-апр2018'!G49+'[1]май'!G49</f>
        <v>0</v>
      </c>
      <c r="H49" s="81">
        <f>'[1]янв-апр2018'!H49+'[1]май'!H49</f>
        <v>0</v>
      </c>
      <c r="I49" s="81">
        <f>'[1]янв-апр2018'!I49+'[1]май'!I49</f>
        <v>183698.59999999998</v>
      </c>
      <c r="J49" s="81">
        <f>'[1]янв-апр2018'!J49+'[1]май'!J49</f>
        <v>0</v>
      </c>
      <c r="K49" s="81">
        <f>'[1]янв-апр2018'!K49+'[1]май'!K49</f>
        <v>0</v>
      </c>
      <c r="L49" s="81">
        <f>'[1]янв-апр2018'!L49+'[1]май'!L49</f>
        <v>0</v>
      </c>
      <c r="M49" s="81">
        <f>'[1]янв-апр2018'!M49+'[1]май'!M49</f>
        <v>0</v>
      </c>
      <c r="N49" s="81">
        <f>'[1]янв-апр2018'!N49+'[1]май'!N49</f>
        <v>0</v>
      </c>
      <c r="O49" s="75">
        <f t="shared" si="2"/>
        <v>36739.719999999994</v>
      </c>
    </row>
    <row r="50" spans="1:15" ht="13.5" customHeight="1" thickBot="1">
      <c r="A50" s="11"/>
      <c r="B50" s="36" t="s">
        <v>13</v>
      </c>
      <c r="C50" s="28">
        <f t="shared" si="13"/>
        <v>5.5</v>
      </c>
      <c r="D50" s="27">
        <f>('[1]янв-апр2018'!D50*4+'[1]май'!D50)/5</f>
        <v>5.5</v>
      </c>
      <c r="E50" s="27">
        <f>('[1]янв-апр2018'!E50*4+'[1]май'!E50)/5</f>
        <v>0</v>
      </c>
      <c r="F50" s="81">
        <f>'[1]янв-апр2018'!F50+'[1]май'!F50</f>
        <v>583197</v>
      </c>
      <c r="G50" s="81">
        <f>'[1]янв-апр2018'!G50+'[1]май'!G50</f>
        <v>0</v>
      </c>
      <c r="H50" s="81">
        <f>'[1]янв-апр2018'!H50+'[1]май'!H50</f>
        <v>0</v>
      </c>
      <c r="I50" s="81">
        <f>'[1]янв-апр2018'!I50+'[1]май'!I50</f>
        <v>583197</v>
      </c>
      <c r="J50" s="81">
        <f>'[1]янв-апр2018'!J50+'[1]май'!J50</f>
        <v>0</v>
      </c>
      <c r="K50" s="81">
        <f>'[1]янв-апр2018'!K50+'[1]май'!K50</f>
        <v>0</v>
      </c>
      <c r="L50" s="81">
        <f>'[1]янв-апр2018'!L50+'[1]май'!L50</f>
        <v>0</v>
      </c>
      <c r="M50" s="81">
        <f>'[1]янв-апр2018'!M50+'[1]май'!M50</f>
        <v>0</v>
      </c>
      <c r="N50" s="81">
        <f>'[1]янв-апр2018'!N50+'[1]май'!N50</f>
        <v>0</v>
      </c>
      <c r="O50" s="75">
        <f t="shared" si="2"/>
        <v>21207.163636363635</v>
      </c>
    </row>
    <row r="51" spans="1:15" ht="13.5" customHeight="1" thickBot="1">
      <c r="A51" s="11"/>
      <c r="B51" s="36" t="s">
        <v>9</v>
      </c>
      <c r="C51" s="66">
        <f t="shared" si="13"/>
        <v>1.3</v>
      </c>
      <c r="D51" s="27">
        <f>('[1]янв-апр2018'!D51*4+'[1]май'!D51)/5</f>
        <v>0</v>
      </c>
      <c r="E51" s="27">
        <f>('[1]янв-апр2018'!E51*4+'[1]май'!E51)/5</f>
        <v>1.3</v>
      </c>
      <c r="F51" s="81">
        <f>'[1]янв-апр2018'!F51+'[1]май'!F51</f>
        <v>0</v>
      </c>
      <c r="G51" s="81">
        <f>'[1]янв-апр2018'!G51+'[1]май'!G51</f>
        <v>0</v>
      </c>
      <c r="H51" s="81">
        <f>'[1]янв-апр2018'!H51+'[1]май'!H51</f>
        <v>81795.20000000001</v>
      </c>
      <c r="I51" s="81">
        <f>'[1]янв-апр2018'!I51+'[1]май'!I51</f>
        <v>0</v>
      </c>
      <c r="J51" s="81">
        <f>'[1]янв-апр2018'!J51+'[1]май'!J51</f>
        <v>0</v>
      </c>
      <c r="K51" s="81">
        <f>'[1]янв-апр2018'!K51+'[1]май'!K51</f>
        <v>0</v>
      </c>
      <c r="L51" s="81">
        <f>'[1]янв-апр2018'!L51+'[1]май'!L51</f>
        <v>81795.20000000001</v>
      </c>
      <c r="M51" s="81">
        <f>'[1]янв-апр2018'!M51+'[1]май'!M51</f>
        <v>0</v>
      </c>
      <c r="N51" s="81">
        <f>'[1]янв-апр2018'!N51+'[1]май'!N51</f>
        <v>0</v>
      </c>
      <c r="O51" s="75" t="e">
        <f t="shared" si="2"/>
        <v>#DIV/0!</v>
      </c>
    </row>
    <row r="52" spans="1:16" ht="16.5" customHeight="1" thickBot="1">
      <c r="A52" s="20"/>
      <c r="B52" s="44" t="s">
        <v>10</v>
      </c>
      <c r="C52" s="68">
        <f t="shared" si="13"/>
        <v>385.68</v>
      </c>
      <c r="D52" s="68">
        <f>D47+D42+D37+D30+D17+D8</f>
        <v>344.56</v>
      </c>
      <c r="E52" s="68">
        <f aca="true" t="shared" si="15" ref="E52:N52">E47+E42+E37+E30+E17+E8</f>
        <v>41.12</v>
      </c>
      <c r="F52" s="68">
        <f t="shared" si="15"/>
        <v>37888804.2</v>
      </c>
      <c r="G52" s="68">
        <f t="shared" si="15"/>
        <v>1705905.6</v>
      </c>
      <c r="H52" s="68">
        <f t="shared" si="15"/>
        <v>2893969</v>
      </c>
      <c r="I52" s="68">
        <f t="shared" si="15"/>
        <v>37434558.5</v>
      </c>
      <c r="J52" s="68">
        <f t="shared" si="15"/>
        <v>0</v>
      </c>
      <c r="K52" s="68">
        <f t="shared" si="15"/>
        <v>454245.69999999995</v>
      </c>
      <c r="L52" s="68">
        <f t="shared" si="15"/>
        <v>2518241.3000000003</v>
      </c>
      <c r="M52" s="68">
        <f t="shared" si="15"/>
        <v>0</v>
      </c>
      <c r="N52" s="68">
        <f t="shared" si="15"/>
        <v>375727.7</v>
      </c>
      <c r="O52" s="75">
        <f t="shared" si="2"/>
        <v>21992.572672393777</v>
      </c>
      <c r="P52" s="76">
        <f>(F52+H52)/5/D52</f>
        <v>23672.378221499886</v>
      </c>
    </row>
    <row r="53" spans="3:15" ht="13.5" customHeight="1">
      <c r="C53" s="50"/>
      <c r="D53" s="50"/>
      <c r="E53" s="50"/>
      <c r="F53" s="51">
        <f>I52+K52</f>
        <v>37888804.2</v>
      </c>
      <c r="G53" s="50"/>
      <c r="H53" s="51">
        <f>L52+N52</f>
        <v>2893969.0000000005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25.5" customHeight="1">
      <c r="B55" s="29"/>
      <c r="C55" s="88"/>
      <c r="D55" s="88" t="s">
        <v>49</v>
      </c>
      <c r="E55" s="88"/>
      <c r="F55" s="88"/>
      <c r="G55" s="88"/>
      <c r="H55" s="88"/>
      <c r="I55" s="88"/>
      <c r="J55" s="88"/>
      <c r="K55" s="53"/>
      <c r="L55" s="50"/>
      <c r="M55" s="50"/>
      <c r="N55" s="52"/>
      <c r="O55" s="52"/>
    </row>
    <row r="56" spans="3:11" ht="13.5" customHeight="1">
      <c r="C56" s="89"/>
      <c r="D56" s="89"/>
      <c r="E56" s="89"/>
      <c r="F56" s="89"/>
      <c r="G56" s="89"/>
      <c r="H56" s="89"/>
      <c r="I56" s="89"/>
      <c r="J56" s="89"/>
      <c r="K56" s="30"/>
    </row>
    <row r="57" spans="3:11" ht="13.5" customHeight="1">
      <c r="C57" s="89"/>
      <c r="D57" s="89"/>
      <c r="E57" s="89"/>
      <c r="F57" s="89"/>
      <c r="G57" s="89"/>
      <c r="H57" s="89"/>
      <c r="I57" s="89"/>
      <c r="J57" s="89"/>
      <c r="K57" s="30"/>
    </row>
    <row r="58" spans="3:12" ht="22.5" customHeight="1">
      <c r="C58" s="89"/>
      <c r="D58" s="89" t="s">
        <v>47</v>
      </c>
      <c r="E58" s="89"/>
      <c r="F58" s="89"/>
      <c r="G58" s="89"/>
      <c r="H58" s="89" t="s">
        <v>45</v>
      </c>
      <c r="I58" s="89"/>
      <c r="J58" s="89"/>
      <c r="K58" s="30"/>
      <c r="L58" s="17"/>
    </row>
    <row r="59" spans="3:12" ht="13.5" customHeight="1">
      <c r="C59" s="89"/>
      <c r="D59" s="89"/>
      <c r="E59" s="89"/>
      <c r="F59" s="89"/>
      <c r="G59" s="89"/>
      <c r="H59" s="89"/>
      <c r="I59" s="89"/>
      <c r="J59" s="89"/>
      <c r="K59" s="30"/>
      <c r="L59" s="17"/>
    </row>
    <row r="60" spans="3:12" ht="13.5" customHeight="1">
      <c r="C60" s="31">
        <v>43256</v>
      </c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/>
    </row>
    <row r="62" spans="3:11" ht="13.5" customHeight="1">
      <c r="C62" s="96"/>
      <c r="D62" s="96"/>
      <c r="E62" s="96"/>
      <c r="F62" s="96"/>
      <c r="G62" s="96"/>
      <c r="H62" s="96"/>
      <c r="I62" s="14"/>
      <c r="J62" s="14"/>
      <c r="K62" s="14"/>
    </row>
    <row r="63" spans="3:11" ht="13.5" customHeight="1">
      <c r="C63" s="97"/>
      <c r="D63" s="97"/>
      <c r="E63" s="97"/>
      <c r="F63" s="97"/>
      <c r="G63" s="97"/>
      <c r="H63" s="97"/>
      <c r="I63" s="15"/>
      <c r="J63" s="15"/>
      <c r="K63" s="15"/>
    </row>
    <row r="64" spans="3:11" ht="13.5" customHeight="1">
      <c r="C64" s="96"/>
      <c r="D64" s="96"/>
      <c r="E64" s="96"/>
      <c r="F64" s="96"/>
      <c r="G64" s="96"/>
      <c r="H64" s="96"/>
      <c r="I64" s="14"/>
      <c r="J64" s="14"/>
      <c r="K64" s="14"/>
    </row>
    <row r="65" spans="3:11" ht="13.5" customHeight="1">
      <c r="C65" s="96"/>
      <c r="D65" s="96"/>
      <c r="E65" s="96"/>
      <c r="F65" s="96"/>
      <c r="G65" s="96"/>
      <c r="H65" s="96"/>
      <c r="I65" s="14"/>
      <c r="J65" s="14"/>
      <c r="K65" s="14"/>
    </row>
    <row r="66" spans="3:11" ht="13.5" customHeight="1">
      <c r="C66" s="96"/>
      <c r="D66" s="96"/>
      <c r="E66" s="96"/>
      <c r="F66" s="96"/>
      <c r="G66" s="96"/>
      <c r="H66" s="96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I5:K5"/>
    <mergeCell ref="L5:N5"/>
    <mergeCell ref="C66:H66"/>
    <mergeCell ref="C64:H64"/>
    <mergeCell ref="C65:H65"/>
    <mergeCell ref="C62:H62"/>
    <mergeCell ref="C63:H63"/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6" r:id="rId1"/>
  <colBreaks count="1" manualBreakCount="1">
    <brk id="1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2018-06-05T07:48:16Z</cp:lastPrinted>
  <dcterms:created xsi:type="dcterms:W3CDTF">2011-04-01T06:40:59Z</dcterms:created>
  <dcterms:modified xsi:type="dcterms:W3CDTF">2018-07-09T07:03:08Z</dcterms:modified>
  <cp:category/>
  <cp:version/>
  <cp:contentType/>
  <cp:contentStatus/>
</cp:coreProperties>
</file>