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750" tabRatio="597" activeTab="0"/>
  </bookViews>
  <sheets>
    <sheet name="2017 год " sheetId="1" r:id="rId1"/>
  </sheets>
  <definedNames>
    <definedName name="_xlnm.Print_Titles" localSheetId="0">'2017 год '!$B:$B</definedName>
    <definedName name="_xlnm.Print_Area" localSheetId="0">'2017 год '!$A$1:$S$61</definedName>
  </definedNames>
  <calcPr fullCalcOnLoad="1"/>
</workbook>
</file>

<file path=xl/sharedStrings.xml><?xml version="1.0" encoding="utf-8"?>
<sst xmlns="http://schemas.openxmlformats.org/spreadsheetml/2006/main" count="70" uniqueCount="50">
  <si>
    <t>Среднемесячная численность работников за отчетный период</t>
  </si>
  <si>
    <t>Всего</t>
  </si>
  <si>
    <t>в том числе</t>
  </si>
  <si>
    <t>Дошкольные учреждения - всего, в т.ч.:</t>
  </si>
  <si>
    <t>руководитель</t>
  </si>
  <si>
    <t xml:space="preserve">Общеобразовательные школы - всего, в т.ч.: </t>
  </si>
  <si>
    <t>Вечерние школы - всего, в т.ч.:</t>
  </si>
  <si>
    <t>Учреждения дополнительного образования детей - всего, в том числе:</t>
  </si>
  <si>
    <t>педработники</t>
  </si>
  <si>
    <t>прочие работники</t>
  </si>
  <si>
    <t>Всего по району</t>
  </si>
  <si>
    <t>внешних совместителей</t>
  </si>
  <si>
    <t>административно-управленческий персонал</t>
  </si>
  <si>
    <t>специалисты</t>
  </si>
  <si>
    <t>спиочного состава (без внешних совместителей)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</si>
  <si>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</si>
  <si>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</si>
  <si>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</si>
  <si>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списочного состава</t>
  </si>
  <si>
    <t xml:space="preserve">всего </t>
  </si>
  <si>
    <t>в том числе по внутреннему совместительству</t>
  </si>
  <si>
    <t>педработники, в том числе</t>
  </si>
  <si>
    <t>прочие работники, в том числе:</t>
  </si>
  <si>
    <t>работники культуры (библиотечные работники)</t>
  </si>
  <si>
    <t xml:space="preserve">           воспитатели</t>
  </si>
  <si>
    <t>педогогические работники, в том числе:</t>
  </si>
  <si>
    <t xml:space="preserve">воспитатели, в части ,касающейся дошкольного образования </t>
  </si>
  <si>
    <t xml:space="preserve">педработники, в части ,касающейся дошкольного образования </t>
  </si>
  <si>
    <t>Детско-юношеские спортивные школы</t>
  </si>
  <si>
    <t xml:space="preserve">           другие педработники</t>
  </si>
  <si>
    <t xml:space="preserve">           младшие воспитатели, помощники воспитателей</t>
  </si>
  <si>
    <t xml:space="preserve">           другие работники</t>
  </si>
  <si>
    <t xml:space="preserve">              учителя</t>
  </si>
  <si>
    <t xml:space="preserve">              воспитатели</t>
  </si>
  <si>
    <t xml:space="preserve">                     другие педработники</t>
  </si>
  <si>
    <t xml:space="preserve">               младшие воспитатели, помощники воспитателей</t>
  </si>
  <si>
    <t xml:space="preserve">               другие работники</t>
  </si>
  <si>
    <t xml:space="preserve">                учителя</t>
  </si>
  <si>
    <t xml:space="preserve">                        другие педработники</t>
  </si>
  <si>
    <t>из гр 6 (без внешних совместителей)</t>
  </si>
  <si>
    <t>из гр. 8 внешних совместителей</t>
  </si>
  <si>
    <t>Фонд начисленной заработной платы за отчетный период, руб.</t>
  </si>
  <si>
    <t>Фонд начисленной заработной платы по источникам финансирования за отчетный период, руб.</t>
  </si>
  <si>
    <t>Среднемесячная заработная плата  работников списочного состава гр.6/гр.4/кол-во месецев в отчетном периоде, руб.</t>
  </si>
  <si>
    <t>МАУ ЦФМСОУ</t>
  </si>
  <si>
    <t>Иванова М.С.</t>
  </si>
  <si>
    <t xml:space="preserve">Сведения о среднемесячной заработной плате работников  муниципальных учреждений образования Хвойнинского муниципального района </t>
  </si>
  <si>
    <t xml:space="preserve">Исполнитель </t>
  </si>
  <si>
    <t xml:space="preserve">Председатель комитета:                                                             О.И.Ханькова </t>
  </si>
  <si>
    <t xml:space="preserve">Отчет за январь  -  декабрь 2017 года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</si>
</sst>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35" borderId="16" xfId="0" applyFont="1" applyFill="1" applyBorder="1" applyAlignment="1">
      <alignment horizontal="left"/>
    </xf>
    <xf numFmtId="0" fontId="4" fillId="36" borderId="16" xfId="0" applyFont="1" applyFill="1" applyBorder="1" applyAlignment="1">
      <alignment horizontal="left"/>
    </xf>
    <xf numFmtId="0" fontId="4" fillId="37" borderId="12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38" borderId="12" xfId="0" applyFont="1" applyFill="1" applyBorder="1" applyAlignment="1">
      <alignment horizontal="left"/>
    </xf>
    <xf numFmtId="0" fontId="3" fillId="38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14" fontId="2" fillId="0" borderId="0" xfId="0" applyNumberFormat="1" applyFont="1" applyAlignment="1">
      <alignment/>
    </xf>
    <xf numFmtId="176" fontId="2" fillId="0" borderId="17" xfId="0" applyNumberFormat="1" applyFont="1" applyBorder="1" applyAlignment="1">
      <alignment/>
    </xf>
    <xf numFmtId="176" fontId="2" fillId="0" borderId="17" xfId="0" applyNumberFormat="1" applyFont="1" applyFill="1" applyBorder="1" applyAlignment="1">
      <alignment/>
    </xf>
    <xf numFmtId="176" fontId="2" fillId="0" borderId="0" xfId="0" applyNumberFormat="1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76" fontId="2" fillId="0" borderId="1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9" xfId="0" applyFont="1" applyBorder="1" applyAlignment="1">
      <alignment wrapText="1"/>
    </xf>
    <xf numFmtId="0" fontId="3" fillId="36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2" fillId="0" borderId="21" xfId="0" applyFont="1" applyBorder="1" applyAlignment="1">
      <alignment/>
    </xf>
    <xf numFmtId="0" fontId="3" fillId="34" borderId="12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76" fontId="2" fillId="39" borderId="17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6" fontId="2" fillId="0" borderId="23" xfId="0" applyNumberFormat="1" applyFont="1" applyBorder="1" applyAlignment="1">
      <alignment/>
    </xf>
    <xf numFmtId="0" fontId="3" fillId="34" borderId="12" xfId="0" applyFont="1" applyFill="1" applyBorder="1" applyAlignment="1">
      <alignment/>
    </xf>
    <xf numFmtId="176" fontId="3" fillId="34" borderId="24" xfId="0" applyNumberFormat="1" applyFont="1" applyFill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39" borderId="23" xfId="0" applyNumberFormat="1" applyFont="1" applyFill="1" applyBorder="1" applyAlignment="1">
      <alignment/>
    </xf>
    <xf numFmtId="176" fontId="3" fillId="35" borderId="24" xfId="0" applyNumberFormat="1" applyFont="1" applyFill="1" applyBorder="1" applyAlignment="1">
      <alignment/>
    </xf>
    <xf numFmtId="176" fontId="3" fillId="35" borderId="24" xfId="0" applyNumberFormat="1" applyFont="1" applyFill="1" applyBorder="1" applyAlignment="1">
      <alignment/>
    </xf>
    <xf numFmtId="176" fontId="3" fillId="36" borderId="24" xfId="0" applyNumberFormat="1" applyFont="1" applyFill="1" applyBorder="1" applyAlignment="1">
      <alignment/>
    </xf>
    <xf numFmtId="176" fontId="2" fillId="0" borderId="23" xfId="0" applyNumberFormat="1" applyFont="1" applyFill="1" applyBorder="1" applyAlignment="1">
      <alignment/>
    </xf>
    <xf numFmtId="176" fontId="3" fillId="33" borderId="24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/>
    </xf>
    <xf numFmtId="176" fontId="3" fillId="38" borderId="24" xfId="0" applyNumberFormat="1" applyFont="1" applyFill="1" applyBorder="1" applyAlignment="1">
      <alignment/>
    </xf>
    <xf numFmtId="176" fontId="3" fillId="37" borderId="24" xfId="0" applyNumberFormat="1" applyFont="1" applyFill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3" fillId="36" borderId="25" xfId="0" applyNumberFormat="1" applyFont="1" applyFill="1" applyBorder="1" applyAlignment="1">
      <alignment/>
    </xf>
    <xf numFmtId="0" fontId="2" fillId="34" borderId="26" xfId="0" applyFont="1" applyFill="1" applyBorder="1" applyAlignment="1">
      <alignment/>
    </xf>
    <xf numFmtId="176" fontId="3" fillId="39" borderId="0" xfId="0" applyNumberFormat="1" applyFont="1" applyFill="1" applyBorder="1" applyAlignment="1">
      <alignment/>
    </xf>
    <xf numFmtId="0" fontId="3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176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52</xdr:row>
      <xdr:rowOff>28575</xdr:rowOff>
    </xdr:from>
    <xdr:to>
      <xdr:col>6</xdr:col>
      <xdr:colOff>742950</xdr:colOff>
      <xdr:row>56</xdr:row>
      <xdr:rowOff>133350</xdr:rowOff>
    </xdr:to>
    <xdr:pic>
      <xdr:nvPicPr>
        <xdr:cNvPr id="1" name="Picture 1" descr="7 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1982450"/>
          <a:ext cx="148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view="pageBreakPreview" zoomScale="75" zoomScaleNormal="75" zoomScaleSheetLayoutView="75" zoomScalePageLayoutView="0" workbookViewId="0" topLeftCell="A1">
      <pane xSplit="2" ySplit="7" topLeftCell="H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P7" sqref="P7:P8"/>
    </sheetView>
  </sheetViews>
  <sheetFormatPr defaultColWidth="8.88671875" defaultRowHeight="18.75"/>
  <cols>
    <col min="1" max="1" width="2.5546875" style="16" customWidth="1"/>
    <col min="2" max="2" width="30.3359375" style="3" customWidth="1"/>
    <col min="3" max="3" width="9.10546875" style="3" customWidth="1"/>
    <col min="4" max="4" width="10.3359375" style="3" customWidth="1"/>
    <col min="5" max="5" width="10.5546875" style="3" customWidth="1"/>
    <col min="6" max="6" width="10.6640625" style="3" customWidth="1"/>
    <col min="7" max="7" width="12.77734375" style="3" customWidth="1"/>
    <col min="8" max="8" width="10.4453125" style="3" customWidth="1"/>
    <col min="9" max="9" width="9.3359375" style="3" customWidth="1"/>
    <col min="10" max="10" width="11.21484375" style="3" customWidth="1"/>
    <col min="11" max="11" width="11.10546875" style="3" customWidth="1"/>
    <col min="12" max="12" width="9.99609375" style="3" customWidth="1"/>
    <col min="13" max="13" width="11.21484375" style="3" customWidth="1"/>
    <col min="14" max="14" width="12.88671875" style="0" customWidth="1"/>
    <col min="15" max="15" width="12.4453125" style="0" customWidth="1"/>
    <col min="16" max="16" width="8.10546875" style="0" customWidth="1"/>
    <col min="17" max="17" width="0.10546875" style="0" customWidth="1"/>
    <col min="18" max="18" width="8.88671875" style="0" hidden="1" customWidth="1"/>
  </cols>
  <sheetData>
    <row r="1" spans="1:13" s="3" customFormat="1" ht="30" customHeight="1" thickBot="1">
      <c r="A1" s="1"/>
      <c r="B1" s="79" t="s">
        <v>46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3" customFormat="1" ht="18.75" customHeight="1" hidden="1">
      <c r="A2" s="4"/>
      <c r="B2" s="80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5" s="3" customFormat="1" ht="23.25" customHeight="1">
      <c r="A3" s="5"/>
      <c r="B3" s="33"/>
      <c r="C3" s="77" t="s">
        <v>49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s="3" customFormat="1" ht="65.25" customHeight="1">
      <c r="A4" s="6"/>
      <c r="B4" s="34">
        <f>L29+N29</f>
        <v>2844796.2</v>
      </c>
      <c r="C4" s="76" t="s">
        <v>0</v>
      </c>
      <c r="D4" s="76"/>
      <c r="E4" s="76"/>
      <c r="F4" s="76" t="s">
        <v>41</v>
      </c>
      <c r="G4" s="76"/>
      <c r="H4" s="76"/>
      <c r="I4" s="76" t="s">
        <v>42</v>
      </c>
      <c r="J4" s="76"/>
      <c r="K4" s="76"/>
      <c r="L4" s="76"/>
      <c r="M4" s="76"/>
      <c r="N4" s="76"/>
      <c r="O4" s="76" t="s">
        <v>43</v>
      </c>
    </row>
    <row r="5" spans="1:15" s="3" customFormat="1" ht="31.5" customHeight="1">
      <c r="A5" s="6"/>
      <c r="B5" s="34"/>
      <c r="C5" s="81" t="s">
        <v>1</v>
      </c>
      <c r="D5" s="81" t="s">
        <v>2</v>
      </c>
      <c r="E5" s="81"/>
      <c r="F5" s="78" t="s">
        <v>14</v>
      </c>
      <c r="G5" s="78"/>
      <c r="H5" s="78" t="s">
        <v>11</v>
      </c>
      <c r="I5" s="78" t="s">
        <v>39</v>
      </c>
      <c r="J5" s="78"/>
      <c r="K5" s="78"/>
      <c r="L5" s="78" t="s">
        <v>40</v>
      </c>
      <c r="M5" s="78"/>
      <c r="N5" s="78"/>
      <c r="O5" s="76"/>
    </row>
    <row r="6" spans="1:15" s="3" customFormat="1" ht="66.75" customHeight="1" thickBot="1">
      <c r="A6" s="7"/>
      <c r="B6" s="7"/>
      <c r="C6" s="81"/>
      <c r="D6" s="46" t="s">
        <v>18</v>
      </c>
      <c r="E6" s="46" t="s">
        <v>11</v>
      </c>
      <c r="F6" s="45" t="s">
        <v>19</v>
      </c>
      <c r="G6" s="47" t="s">
        <v>20</v>
      </c>
      <c r="H6" s="78"/>
      <c r="I6" s="47" t="s">
        <v>15</v>
      </c>
      <c r="J6" s="46" t="s">
        <v>16</v>
      </c>
      <c r="K6" s="47" t="s">
        <v>17</v>
      </c>
      <c r="L6" s="47" t="s">
        <v>15</v>
      </c>
      <c r="M6" s="46" t="s">
        <v>16</v>
      </c>
      <c r="N6" s="47" t="s">
        <v>17</v>
      </c>
      <c r="O6" s="76"/>
    </row>
    <row r="7" spans="1:15" ht="19.5" thickBot="1">
      <c r="A7" s="8">
        <v>1</v>
      </c>
      <c r="B7" s="54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6">
        <v>15</v>
      </c>
    </row>
    <row r="8" spans="1:16" ht="18.75" customHeight="1" thickBot="1">
      <c r="A8" s="13"/>
      <c r="B8" s="58" t="s">
        <v>3</v>
      </c>
      <c r="C8" s="59">
        <f>D8+E8</f>
        <v>141.8</v>
      </c>
      <c r="D8" s="59">
        <f>D9+D10+D11+D14</f>
        <v>135.3</v>
      </c>
      <c r="E8" s="59">
        <f aca="true" t="shared" si="0" ref="E8:N8">E9+E10+E11+E14</f>
        <v>6.5</v>
      </c>
      <c r="F8" s="59">
        <f t="shared" si="0"/>
        <v>31794792.2</v>
      </c>
      <c r="G8" s="59">
        <f t="shared" si="0"/>
        <v>862833.6000000001</v>
      </c>
      <c r="H8" s="59">
        <f t="shared" si="0"/>
        <v>868460.7</v>
      </c>
      <c r="I8" s="59">
        <f t="shared" si="0"/>
        <v>31758324.8</v>
      </c>
      <c r="J8" s="59">
        <f t="shared" si="0"/>
        <v>0</v>
      </c>
      <c r="K8" s="59">
        <f t="shared" si="0"/>
        <v>36467.4</v>
      </c>
      <c r="L8" s="59">
        <f t="shared" si="0"/>
        <v>783945.6</v>
      </c>
      <c r="M8" s="59">
        <f t="shared" si="0"/>
        <v>0</v>
      </c>
      <c r="N8" s="59">
        <f t="shared" si="0"/>
        <v>84515.1</v>
      </c>
      <c r="O8" s="74">
        <f>F8/D8/12</f>
        <v>19582.897388519337</v>
      </c>
      <c r="P8" s="75">
        <f>(F8+H8)/12/135.3</f>
        <v>20117.795577728502</v>
      </c>
    </row>
    <row r="9" spans="1:16" ht="13.5" customHeight="1" thickBot="1">
      <c r="A9" s="9"/>
      <c r="B9" s="37" t="s">
        <v>4</v>
      </c>
      <c r="C9" s="57">
        <f aca="true" t="shared" si="1" ref="C9:C35">D9+E9</f>
        <v>4.8</v>
      </c>
      <c r="D9" s="57">
        <v>4.8</v>
      </c>
      <c r="E9" s="57">
        <v>0</v>
      </c>
      <c r="F9" s="57">
        <v>1963845.7</v>
      </c>
      <c r="G9" s="57">
        <v>27761.2</v>
      </c>
      <c r="H9" s="57">
        <v>0</v>
      </c>
      <c r="I9" s="57">
        <v>1963845.7</v>
      </c>
      <c r="J9" s="57">
        <v>0</v>
      </c>
      <c r="K9" s="57">
        <v>0</v>
      </c>
      <c r="L9" s="57">
        <v>0</v>
      </c>
      <c r="M9" s="57">
        <v>0</v>
      </c>
      <c r="N9" s="70">
        <v>0</v>
      </c>
      <c r="O9" s="74">
        <f aca="true" t="shared" si="2" ref="O9:O52">F9/D9/12</f>
        <v>34094.543402777774</v>
      </c>
      <c r="P9" s="75"/>
    </row>
    <row r="10" spans="1:16" ht="13.5" customHeight="1" thickBot="1">
      <c r="A10" s="9"/>
      <c r="B10" s="35" t="s">
        <v>12</v>
      </c>
      <c r="C10" s="27">
        <f t="shared" si="1"/>
        <v>7</v>
      </c>
      <c r="D10" s="27">
        <v>7</v>
      </c>
      <c r="E10" s="27">
        <v>0</v>
      </c>
      <c r="F10" s="27">
        <v>2258024.8</v>
      </c>
      <c r="G10" s="27">
        <v>18642.9</v>
      </c>
      <c r="H10" s="27">
        <v>0</v>
      </c>
      <c r="I10" s="27">
        <v>2258024.8</v>
      </c>
      <c r="J10" s="27">
        <v>0</v>
      </c>
      <c r="K10" s="27">
        <v>0</v>
      </c>
      <c r="L10" s="27">
        <v>0</v>
      </c>
      <c r="M10" s="27">
        <v>0</v>
      </c>
      <c r="N10" s="71">
        <v>0</v>
      </c>
      <c r="O10" s="74">
        <f t="shared" si="2"/>
        <v>26881.247619047615</v>
      </c>
      <c r="P10" s="75"/>
    </row>
    <row r="11" spans="1:16" ht="13.5" customHeight="1" thickBot="1">
      <c r="A11" s="9"/>
      <c r="B11" s="36" t="s">
        <v>25</v>
      </c>
      <c r="C11" s="27">
        <f t="shared" si="1"/>
        <v>58.6</v>
      </c>
      <c r="D11" s="27">
        <v>56.7</v>
      </c>
      <c r="E11" s="27">
        <v>1.9</v>
      </c>
      <c r="F11" s="27">
        <v>18419606.2</v>
      </c>
      <c r="G11" s="27">
        <v>451277.3</v>
      </c>
      <c r="H11" s="27">
        <v>343757.1</v>
      </c>
      <c r="I11" s="27">
        <v>18383138.8</v>
      </c>
      <c r="J11" s="27">
        <v>0</v>
      </c>
      <c r="K11" s="27">
        <v>36467.4</v>
      </c>
      <c r="L11" s="27">
        <v>264442</v>
      </c>
      <c r="M11" s="27">
        <v>0</v>
      </c>
      <c r="N11" s="27">
        <v>79315.1</v>
      </c>
      <c r="O11" s="74">
        <f t="shared" si="2"/>
        <v>27071.73162845385</v>
      </c>
      <c r="P11" s="75"/>
    </row>
    <row r="12" spans="1:16" ht="13.5" customHeight="1" thickBot="1">
      <c r="A12" s="9"/>
      <c r="B12" s="35" t="s">
        <v>24</v>
      </c>
      <c r="C12" s="27">
        <f t="shared" si="1"/>
        <v>47.2</v>
      </c>
      <c r="D12" s="27">
        <v>47.2</v>
      </c>
      <c r="E12" s="27">
        <v>0</v>
      </c>
      <c r="F12" s="27">
        <v>15240816.6</v>
      </c>
      <c r="G12" s="27">
        <v>451277.3</v>
      </c>
      <c r="H12" s="27">
        <v>0</v>
      </c>
      <c r="I12" s="27">
        <v>15227757.2</v>
      </c>
      <c r="J12" s="27">
        <v>0</v>
      </c>
      <c r="K12" s="27">
        <v>13059.4</v>
      </c>
      <c r="L12" s="27">
        <v>0</v>
      </c>
      <c r="M12" s="27">
        <v>0</v>
      </c>
      <c r="N12" s="71">
        <v>0</v>
      </c>
      <c r="O12" s="74">
        <f t="shared" si="2"/>
        <v>26908.221398305086</v>
      </c>
      <c r="P12" s="75"/>
    </row>
    <row r="13" spans="1:16" ht="13.5" customHeight="1" thickBot="1">
      <c r="A13" s="9"/>
      <c r="B13" s="36" t="s">
        <v>29</v>
      </c>
      <c r="C13" s="27">
        <f t="shared" si="1"/>
        <v>11.4</v>
      </c>
      <c r="D13" s="27">
        <v>9.5</v>
      </c>
      <c r="E13" s="27">
        <v>1.9</v>
      </c>
      <c r="F13" s="27">
        <v>3178789.6</v>
      </c>
      <c r="G13" s="27">
        <v>0</v>
      </c>
      <c r="H13" s="27">
        <v>343757.1</v>
      </c>
      <c r="I13" s="27">
        <v>3155381.6</v>
      </c>
      <c r="J13" s="27">
        <v>0</v>
      </c>
      <c r="K13" s="27">
        <v>23408</v>
      </c>
      <c r="L13" s="27">
        <v>264442</v>
      </c>
      <c r="M13" s="27">
        <v>0</v>
      </c>
      <c r="N13" s="71">
        <v>79315.1</v>
      </c>
      <c r="O13" s="74">
        <f t="shared" si="2"/>
        <v>27884.119298245616</v>
      </c>
      <c r="P13" s="75"/>
    </row>
    <row r="14" spans="1:19" ht="13.5" customHeight="1" thickBot="1">
      <c r="A14" s="9"/>
      <c r="B14" s="36" t="s">
        <v>22</v>
      </c>
      <c r="C14" s="27">
        <f t="shared" si="1"/>
        <v>71.39999999999999</v>
      </c>
      <c r="D14" s="27">
        <v>66.8</v>
      </c>
      <c r="E14" s="27">
        <v>4.6</v>
      </c>
      <c r="F14" s="27">
        <v>9153315.5</v>
      </c>
      <c r="G14" s="27">
        <v>365152.2</v>
      </c>
      <c r="H14" s="27">
        <v>524703.6</v>
      </c>
      <c r="I14" s="27">
        <v>9153315.5</v>
      </c>
      <c r="J14" s="27">
        <v>0</v>
      </c>
      <c r="K14" s="27">
        <v>0</v>
      </c>
      <c r="L14" s="27">
        <v>519503.6</v>
      </c>
      <c r="M14" s="27">
        <v>0</v>
      </c>
      <c r="N14" s="27">
        <v>5200</v>
      </c>
      <c r="O14" s="74">
        <f t="shared" si="2"/>
        <v>11418.806761477046</v>
      </c>
      <c r="P14" s="75"/>
      <c r="S14" s="32"/>
    </row>
    <row r="15" spans="1:25" ht="13.5" customHeight="1" thickBot="1">
      <c r="A15" s="9"/>
      <c r="B15" s="36" t="s">
        <v>30</v>
      </c>
      <c r="C15" s="27">
        <f t="shared" si="1"/>
        <v>34.3</v>
      </c>
      <c r="D15" s="27">
        <v>34.3</v>
      </c>
      <c r="E15" s="27">
        <v>0</v>
      </c>
      <c r="F15" s="27">
        <v>4673393.9</v>
      </c>
      <c r="G15" s="27">
        <v>97493.5</v>
      </c>
      <c r="H15" s="27">
        <v>0</v>
      </c>
      <c r="I15" s="27">
        <v>4673393.9</v>
      </c>
      <c r="J15" s="27">
        <v>0</v>
      </c>
      <c r="K15" s="27">
        <v>0</v>
      </c>
      <c r="L15" s="27">
        <v>0</v>
      </c>
      <c r="M15" s="27">
        <v>0</v>
      </c>
      <c r="N15" s="71">
        <v>0</v>
      </c>
      <c r="O15" s="74">
        <f t="shared" si="2"/>
        <v>11354.212585034016</v>
      </c>
      <c r="P15" s="75"/>
      <c r="Q15" s="48"/>
      <c r="R15" s="48"/>
      <c r="S15" s="48"/>
      <c r="T15" s="48"/>
      <c r="U15" s="48"/>
      <c r="V15" s="48"/>
      <c r="W15" s="48"/>
      <c r="X15" s="48"/>
      <c r="Y15" s="48"/>
    </row>
    <row r="16" spans="1:16" ht="13.5" customHeight="1" thickBot="1">
      <c r="A16" s="9"/>
      <c r="B16" s="36" t="s">
        <v>31</v>
      </c>
      <c r="C16" s="60">
        <f t="shared" si="1"/>
        <v>37.1</v>
      </c>
      <c r="D16" s="60">
        <v>32.5</v>
      </c>
      <c r="E16" s="60">
        <v>4.6</v>
      </c>
      <c r="F16" s="60">
        <v>4479921.6</v>
      </c>
      <c r="G16" s="60">
        <v>267658.7</v>
      </c>
      <c r="H16" s="60">
        <v>524703.6</v>
      </c>
      <c r="I16" s="60">
        <v>4479921.6</v>
      </c>
      <c r="J16" s="60">
        <v>0</v>
      </c>
      <c r="K16" s="60">
        <v>0</v>
      </c>
      <c r="L16" s="60">
        <v>519503.6</v>
      </c>
      <c r="M16" s="60">
        <v>0</v>
      </c>
      <c r="N16" s="72">
        <v>5200</v>
      </c>
      <c r="O16" s="74">
        <f t="shared" si="2"/>
        <v>11486.978461538461</v>
      </c>
      <c r="P16" s="75"/>
    </row>
    <row r="17" spans="1:16" ht="21.75" customHeight="1" thickBot="1">
      <c r="A17" s="18">
        <v>2</v>
      </c>
      <c r="B17" s="25" t="s">
        <v>5</v>
      </c>
      <c r="C17" s="62">
        <f t="shared" si="1"/>
        <v>221.20000000000005</v>
      </c>
      <c r="D17" s="63">
        <f>D18+D19+D20+D24+D25+D26+D27</f>
        <v>191.40000000000003</v>
      </c>
      <c r="E17" s="63">
        <f aca="true" t="shared" si="3" ref="E17:N17">E18+E19+E20+E24+E25+E26+E27</f>
        <v>29.8</v>
      </c>
      <c r="F17" s="63">
        <f t="shared" si="3"/>
        <v>51239876.9</v>
      </c>
      <c r="G17" s="63">
        <f t="shared" si="3"/>
        <v>3004382</v>
      </c>
      <c r="H17" s="63">
        <f t="shared" si="3"/>
        <v>3733156.8000000003</v>
      </c>
      <c r="I17" s="63">
        <f t="shared" si="3"/>
        <v>50542342.5</v>
      </c>
      <c r="J17" s="63">
        <f t="shared" si="3"/>
        <v>0</v>
      </c>
      <c r="K17" s="63">
        <f t="shared" si="3"/>
        <v>697534.4</v>
      </c>
      <c r="L17" s="63">
        <f t="shared" si="3"/>
        <v>2864041.8</v>
      </c>
      <c r="M17" s="63">
        <f t="shared" si="3"/>
        <v>0</v>
      </c>
      <c r="N17" s="63">
        <f t="shared" si="3"/>
        <v>869115</v>
      </c>
      <c r="O17" s="74">
        <f t="shared" si="2"/>
        <v>22309.246299198883</v>
      </c>
      <c r="P17" s="75">
        <f>(F17+H17)/12/191.4</f>
        <v>23934.619339951234</v>
      </c>
    </row>
    <row r="18" spans="1:16" ht="13.5" customHeight="1" thickBot="1">
      <c r="A18" s="10"/>
      <c r="B18" s="37" t="s">
        <v>4</v>
      </c>
      <c r="C18" s="57">
        <f t="shared" si="1"/>
        <v>5.9</v>
      </c>
      <c r="D18" s="61">
        <v>5.9</v>
      </c>
      <c r="E18" s="57">
        <v>0</v>
      </c>
      <c r="F18" s="57">
        <v>3498747.3</v>
      </c>
      <c r="G18" s="57">
        <v>427669.3</v>
      </c>
      <c r="H18" s="57">
        <v>0</v>
      </c>
      <c r="I18" s="57">
        <v>3498747.3</v>
      </c>
      <c r="J18" s="57">
        <v>0</v>
      </c>
      <c r="K18" s="57">
        <v>0</v>
      </c>
      <c r="L18" s="57">
        <v>0</v>
      </c>
      <c r="M18" s="57">
        <v>0</v>
      </c>
      <c r="N18" s="70">
        <v>0</v>
      </c>
      <c r="O18" s="74">
        <f t="shared" si="2"/>
        <v>49417.3347457627</v>
      </c>
      <c r="P18" s="75"/>
    </row>
    <row r="19" spans="1:16" ht="13.5" customHeight="1" thickBot="1">
      <c r="A19" s="10"/>
      <c r="B19" s="35" t="s">
        <v>12</v>
      </c>
      <c r="C19" s="27">
        <f t="shared" si="1"/>
        <v>15.7</v>
      </c>
      <c r="D19" s="53">
        <v>15.7</v>
      </c>
      <c r="E19" s="27">
        <v>0</v>
      </c>
      <c r="F19" s="27">
        <v>5794189.9</v>
      </c>
      <c r="G19" s="27">
        <v>979652.3</v>
      </c>
      <c r="H19" s="27">
        <v>0</v>
      </c>
      <c r="I19" s="27">
        <v>5794189.9</v>
      </c>
      <c r="J19" s="27">
        <v>0</v>
      </c>
      <c r="K19" s="27">
        <v>0</v>
      </c>
      <c r="L19" s="27">
        <v>0</v>
      </c>
      <c r="M19" s="27">
        <v>0</v>
      </c>
      <c r="N19" s="71">
        <v>0</v>
      </c>
      <c r="O19" s="74">
        <f t="shared" si="2"/>
        <v>30754.72346072187</v>
      </c>
      <c r="P19" s="75"/>
    </row>
    <row r="20" spans="1:16" ht="13.5" customHeight="1" thickBot="1">
      <c r="A20" s="10"/>
      <c r="B20" s="35" t="s">
        <v>21</v>
      </c>
      <c r="C20" s="27">
        <f t="shared" si="1"/>
        <v>115.6</v>
      </c>
      <c r="D20" s="27">
        <f>D21+D22+D23</f>
        <v>109.8</v>
      </c>
      <c r="E20" s="27">
        <f aca="true" t="shared" si="4" ref="E20:N20">E21+E22+E23</f>
        <v>5.8</v>
      </c>
      <c r="F20" s="27">
        <f t="shared" si="4"/>
        <v>31782802</v>
      </c>
      <c r="G20" s="27">
        <f t="shared" si="4"/>
        <v>1131873.9000000001</v>
      </c>
      <c r="H20" s="27">
        <f t="shared" si="4"/>
        <v>799036.7</v>
      </c>
      <c r="I20" s="27">
        <f t="shared" si="4"/>
        <v>31414708.299999997</v>
      </c>
      <c r="J20" s="27">
        <f t="shared" si="4"/>
        <v>0</v>
      </c>
      <c r="K20" s="27">
        <f t="shared" si="4"/>
        <v>368093.7</v>
      </c>
      <c r="L20" s="27">
        <f t="shared" si="4"/>
        <v>794604.9</v>
      </c>
      <c r="M20" s="27">
        <f t="shared" si="4"/>
        <v>0</v>
      </c>
      <c r="N20" s="27">
        <f t="shared" si="4"/>
        <v>4431.8</v>
      </c>
      <c r="O20" s="74">
        <f t="shared" si="2"/>
        <v>24121.738008500306</v>
      </c>
      <c r="P20" s="75"/>
    </row>
    <row r="21" spans="1:16" ht="13.5" customHeight="1" thickBot="1">
      <c r="A21" s="9"/>
      <c r="B21" s="35" t="s">
        <v>32</v>
      </c>
      <c r="C21" s="27">
        <f t="shared" si="1"/>
        <v>113.39999999999999</v>
      </c>
      <c r="D21" s="27">
        <v>107.6</v>
      </c>
      <c r="E21" s="27">
        <v>5.8</v>
      </c>
      <c r="F21" s="27">
        <v>31343989.1</v>
      </c>
      <c r="G21" s="27">
        <v>1099252.6</v>
      </c>
      <c r="H21" s="27">
        <v>795192.7</v>
      </c>
      <c r="I21" s="27">
        <v>30975895.4</v>
      </c>
      <c r="J21" s="27">
        <v>0</v>
      </c>
      <c r="K21" s="27">
        <v>368093.7</v>
      </c>
      <c r="L21" s="27">
        <v>790760.9</v>
      </c>
      <c r="M21" s="27">
        <v>0</v>
      </c>
      <c r="N21" s="71">
        <v>4431.8</v>
      </c>
      <c r="O21" s="74">
        <f t="shared" si="2"/>
        <v>24275.08449504337</v>
      </c>
      <c r="P21" s="75"/>
    </row>
    <row r="22" spans="1:16" ht="13.5" customHeight="1" thickBot="1">
      <c r="A22" s="9"/>
      <c r="B22" s="35" t="s">
        <v>33</v>
      </c>
      <c r="C22" s="27">
        <f t="shared" si="1"/>
        <v>0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71"/>
      <c r="O22" s="74" t="e">
        <f t="shared" si="2"/>
        <v>#DIV/0!</v>
      </c>
      <c r="P22" s="75"/>
    </row>
    <row r="23" spans="1:16" ht="13.5" customHeight="1" thickBot="1">
      <c r="A23" s="9"/>
      <c r="B23" s="38" t="s">
        <v>34</v>
      </c>
      <c r="C23" s="27">
        <f t="shared" si="1"/>
        <v>2.2</v>
      </c>
      <c r="D23" s="27">
        <v>2.2</v>
      </c>
      <c r="E23" s="27">
        <v>0</v>
      </c>
      <c r="F23" s="27">
        <v>438812.9</v>
      </c>
      <c r="G23" s="27">
        <v>32621.3</v>
      </c>
      <c r="H23" s="27">
        <v>3844</v>
      </c>
      <c r="I23" s="27">
        <v>438812.9</v>
      </c>
      <c r="J23" s="27">
        <v>0</v>
      </c>
      <c r="K23" s="27">
        <v>0</v>
      </c>
      <c r="L23" s="27">
        <v>3844</v>
      </c>
      <c r="M23" s="27">
        <v>0</v>
      </c>
      <c r="N23" s="71">
        <v>0</v>
      </c>
      <c r="O23" s="74">
        <f t="shared" si="2"/>
        <v>16621.700757575756</v>
      </c>
      <c r="P23" s="75"/>
    </row>
    <row r="24" spans="1:16" ht="18.75" customHeight="1" thickBot="1">
      <c r="A24" s="9"/>
      <c r="B24" s="36" t="s">
        <v>23</v>
      </c>
      <c r="C24" s="27">
        <f t="shared" si="1"/>
        <v>0.2</v>
      </c>
      <c r="D24" s="27">
        <v>0</v>
      </c>
      <c r="E24" s="27">
        <v>0.2</v>
      </c>
      <c r="F24" s="27">
        <v>0</v>
      </c>
      <c r="G24" s="27">
        <v>0</v>
      </c>
      <c r="H24" s="27">
        <v>54049.8</v>
      </c>
      <c r="I24" s="27">
        <v>0</v>
      </c>
      <c r="J24" s="27">
        <v>0</v>
      </c>
      <c r="K24" s="27">
        <v>0</v>
      </c>
      <c r="L24" s="27">
        <v>54049.8</v>
      </c>
      <c r="M24" s="27">
        <v>0</v>
      </c>
      <c r="N24" s="71">
        <v>0</v>
      </c>
      <c r="O24" s="74" t="e">
        <f t="shared" si="2"/>
        <v>#DIV/0!</v>
      </c>
      <c r="P24" s="75"/>
    </row>
    <row r="25" spans="1:16" ht="26.25" customHeight="1" thickBot="1">
      <c r="A25" s="21"/>
      <c r="B25" s="39" t="s">
        <v>26</v>
      </c>
      <c r="C25" s="27">
        <f t="shared" si="1"/>
        <v>7.8</v>
      </c>
      <c r="D25" s="27">
        <v>7.8</v>
      </c>
      <c r="E25" s="27">
        <v>0</v>
      </c>
      <c r="F25" s="27">
        <v>2227494.8</v>
      </c>
      <c r="G25" s="27">
        <v>160123.5</v>
      </c>
      <c r="H25" s="27">
        <v>35274.1</v>
      </c>
      <c r="I25" s="27">
        <v>2227494.8</v>
      </c>
      <c r="J25" s="27">
        <v>0</v>
      </c>
      <c r="K25" s="27">
        <v>0</v>
      </c>
      <c r="L25" s="27">
        <v>35274.1</v>
      </c>
      <c r="M25" s="27">
        <v>0</v>
      </c>
      <c r="N25" s="71">
        <v>0</v>
      </c>
      <c r="O25" s="74">
        <f t="shared" si="2"/>
        <v>23798.021367521364</v>
      </c>
      <c r="P25" s="75"/>
    </row>
    <row r="26" spans="1:16" ht="25.5" customHeight="1" thickBot="1">
      <c r="A26" s="21"/>
      <c r="B26" s="39" t="s">
        <v>27</v>
      </c>
      <c r="C26" s="27">
        <f t="shared" si="1"/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71">
        <v>0</v>
      </c>
      <c r="O26" s="74" t="e">
        <f t="shared" si="2"/>
        <v>#DIV/0!</v>
      </c>
      <c r="P26" s="75"/>
    </row>
    <row r="27" spans="1:16" ht="13.5" customHeight="1" thickBot="1">
      <c r="A27" s="21"/>
      <c r="B27" s="35" t="s">
        <v>22</v>
      </c>
      <c r="C27" s="27">
        <f t="shared" si="1"/>
        <v>76</v>
      </c>
      <c r="D27" s="27">
        <v>52.2</v>
      </c>
      <c r="E27" s="27">
        <v>23.8</v>
      </c>
      <c r="F27" s="27">
        <v>7936642.9</v>
      </c>
      <c r="G27" s="27">
        <v>305063</v>
      </c>
      <c r="H27" s="27">
        <v>2844796.2</v>
      </c>
      <c r="I27" s="27">
        <v>7607202.2</v>
      </c>
      <c r="J27" s="27">
        <v>0</v>
      </c>
      <c r="K27" s="27">
        <v>329440.7</v>
      </c>
      <c r="L27" s="27">
        <v>1980113</v>
      </c>
      <c r="M27" s="27">
        <v>0</v>
      </c>
      <c r="N27" s="27">
        <v>864683.2</v>
      </c>
      <c r="O27" s="74">
        <f t="shared" si="2"/>
        <v>12670.247286079182</v>
      </c>
      <c r="P27" s="75"/>
    </row>
    <row r="28" spans="1:16" ht="13.5" customHeight="1" thickBot="1">
      <c r="A28" s="21"/>
      <c r="B28" s="35" t="s">
        <v>35</v>
      </c>
      <c r="C28" s="27">
        <f t="shared" si="1"/>
        <v>6</v>
      </c>
      <c r="D28" s="27">
        <v>6</v>
      </c>
      <c r="E28" s="27">
        <v>0</v>
      </c>
      <c r="F28" s="27">
        <v>790879.1</v>
      </c>
      <c r="G28" s="27">
        <v>73977.3</v>
      </c>
      <c r="H28" s="27">
        <v>0</v>
      </c>
      <c r="I28" s="27">
        <v>790879.1</v>
      </c>
      <c r="J28" s="27">
        <v>0</v>
      </c>
      <c r="K28" s="27">
        <v>0</v>
      </c>
      <c r="L28" s="27">
        <v>0</v>
      </c>
      <c r="M28" s="27">
        <v>0</v>
      </c>
      <c r="N28" s="71">
        <v>0</v>
      </c>
      <c r="O28" s="74">
        <f t="shared" si="2"/>
        <v>10984.431944444443</v>
      </c>
      <c r="P28" s="75"/>
    </row>
    <row r="29" spans="1:16" ht="13.5" customHeight="1" thickBot="1">
      <c r="A29" s="21"/>
      <c r="B29" s="36" t="s">
        <v>36</v>
      </c>
      <c r="C29" s="60">
        <f t="shared" si="1"/>
        <v>70</v>
      </c>
      <c r="D29" s="60">
        <v>46.2</v>
      </c>
      <c r="E29" s="60">
        <v>23.8</v>
      </c>
      <c r="F29" s="60">
        <v>7145763.8</v>
      </c>
      <c r="G29" s="60">
        <v>231085.7</v>
      </c>
      <c r="H29" s="60">
        <v>2844796.2</v>
      </c>
      <c r="I29" s="60">
        <v>6816323.1</v>
      </c>
      <c r="J29" s="60">
        <v>0</v>
      </c>
      <c r="K29" s="60">
        <v>329440.7</v>
      </c>
      <c r="L29" s="60">
        <v>1980113</v>
      </c>
      <c r="M29" s="60">
        <v>0</v>
      </c>
      <c r="N29" s="72">
        <v>864683.2</v>
      </c>
      <c r="O29" s="74">
        <f t="shared" si="2"/>
        <v>12889.184343434341</v>
      </c>
      <c r="P29" s="75"/>
    </row>
    <row r="30" spans="1:16" ht="16.5" customHeight="1" thickBot="1">
      <c r="A30" s="19">
        <v>3</v>
      </c>
      <c r="B30" s="40" t="s">
        <v>6</v>
      </c>
      <c r="C30" s="64">
        <f>D30+E30</f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73">
        <v>0</v>
      </c>
      <c r="O30" s="74" t="e">
        <f t="shared" si="2"/>
        <v>#DIV/0!</v>
      </c>
      <c r="P30" s="75"/>
    </row>
    <row r="31" spans="1:16" ht="13.5" customHeight="1" thickBot="1">
      <c r="A31" s="9"/>
      <c r="B31" s="37" t="s">
        <v>4</v>
      </c>
      <c r="C31" s="57">
        <f t="shared" si="1"/>
        <v>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70"/>
      <c r="O31" s="74" t="e">
        <f t="shared" si="2"/>
        <v>#DIV/0!</v>
      </c>
      <c r="P31" s="75"/>
    </row>
    <row r="32" spans="1:16" ht="13.5" customHeight="1" thickBot="1">
      <c r="A32" s="9"/>
      <c r="B32" s="35" t="s">
        <v>12</v>
      </c>
      <c r="C32" s="27">
        <f t="shared" si="1"/>
        <v>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71"/>
      <c r="O32" s="74" t="e">
        <f t="shared" si="2"/>
        <v>#DIV/0!</v>
      </c>
      <c r="P32" s="75"/>
    </row>
    <row r="33" spans="1:16" ht="13.5" customHeight="1" thickBot="1">
      <c r="A33" s="9"/>
      <c r="B33" s="35" t="s">
        <v>25</v>
      </c>
      <c r="C33" s="27">
        <f t="shared" si="1"/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71">
        <v>0</v>
      </c>
      <c r="O33" s="74" t="e">
        <f t="shared" si="2"/>
        <v>#DIV/0!</v>
      </c>
      <c r="P33" s="75"/>
    </row>
    <row r="34" spans="1:16" ht="13.5" customHeight="1" thickBot="1">
      <c r="A34" s="9"/>
      <c r="B34" s="35" t="s">
        <v>37</v>
      </c>
      <c r="C34" s="27">
        <f t="shared" si="1"/>
        <v>0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71"/>
      <c r="O34" s="74" t="e">
        <f t="shared" si="2"/>
        <v>#DIV/0!</v>
      </c>
      <c r="P34" s="75"/>
    </row>
    <row r="35" spans="1:16" ht="13.5" customHeight="1" thickBot="1">
      <c r="A35" s="9"/>
      <c r="B35" s="38" t="s">
        <v>38</v>
      </c>
      <c r="C35" s="27">
        <f t="shared" si="1"/>
        <v>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71"/>
      <c r="O35" s="74" t="e">
        <f t="shared" si="2"/>
        <v>#DIV/0!</v>
      </c>
      <c r="P35" s="75"/>
    </row>
    <row r="36" spans="1:16" ht="13.5" customHeight="1" thickBot="1">
      <c r="A36" s="11"/>
      <c r="B36" s="36" t="s">
        <v>9</v>
      </c>
      <c r="C36" s="60">
        <f aca="true" t="shared" si="5" ref="C36:C46">D36+E36</f>
        <v>0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72"/>
      <c r="O36" s="74" t="e">
        <f t="shared" si="2"/>
        <v>#DIV/0!</v>
      </c>
      <c r="P36" s="75"/>
    </row>
    <row r="37" spans="1:16" ht="35.25" customHeight="1" thickBot="1">
      <c r="A37" s="12">
        <v>4</v>
      </c>
      <c r="B37" s="41" t="s">
        <v>7</v>
      </c>
      <c r="C37" s="66">
        <f t="shared" si="5"/>
        <v>5.9</v>
      </c>
      <c r="D37" s="66">
        <f>D38+D39+D40+D41</f>
        <v>3.8</v>
      </c>
      <c r="E37" s="66">
        <f aca="true" t="shared" si="6" ref="E37:N37">E38+E39+E40+E41</f>
        <v>2.1</v>
      </c>
      <c r="F37" s="66">
        <f t="shared" si="6"/>
        <v>1036038.5</v>
      </c>
      <c r="G37" s="66">
        <f t="shared" si="6"/>
        <v>338137</v>
      </c>
      <c r="H37" s="66">
        <f t="shared" si="6"/>
        <v>661006.5</v>
      </c>
      <c r="I37" s="66">
        <f t="shared" si="6"/>
        <v>1036038.5</v>
      </c>
      <c r="J37" s="66">
        <f t="shared" si="6"/>
        <v>0</v>
      </c>
      <c r="K37" s="66">
        <f t="shared" si="6"/>
        <v>0</v>
      </c>
      <c r="L37" s="66">
        <f t="shared" si="6"/>
        <v>661006.5</v>
      </c>
      <c r="M37" s="66">
        <f t="shared" si="6"/>
        <v>0</v>
      </c>
      <c r="N37" s="66">
        <f t="shared" si="6"/>
        <v>0</v>
      </c>
      <c r="O37" s="74">
        <f t="shared" si="2"/>
        <v>22720.14254385965</v>
      </c>
      <c r="P37" s="75"/>
    </row>
    <row r="38" spans="1:16" ht="13.5" customHeight="1" thickBot="1">
      <c r="A38" s="9"/>
      <c r="B38" s="37" t="s">
        <v>4</v>
      </c>
      <c r="C38" s="65">
        <f t="shared" si="5"/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70">
        <v>0</v>
      </c>
      <c r="O38" s="74" t="e">
        <f t="shared" si="2"/>
        <v>#DIV/0!</v>
      </c>
      <c r="P38" s="75"/>
    </row>
    <row r="39" spans="1:16" ht="13.5" customHeight="1" thickBot="1">
      <c r="A39" s="9"/>
      <c r="B39" s="35" t="s">
        <v>12</v>
      </c>
      <c r="C39" s="28">
        <f t="shared" si="5"/>
        <v>0.5</v>
      </c>
      <c r="D39" s="27">
        <v>0</v>
      </c>
      <c r="E39" s="27">
        <v>0.5</v>
      </c>
      <c r="F39" s="27">
        <v>0</v>
      </c>
      <c r="G39" s="27">
        <v>0</v>
      </c>
      <c r="H39" s="27">
        <v>160813</v>
      </c>
      <c r="I39" s="27">
        <v>0</v>
      </c>
      <c r="J39" s="27">
        <v>0</v>
      </c>
      <c r="K39" s="27">
        <v>0</v>
      </c>
      <c r="L39" s="27">
        <v>160813</v>
      </c>
      <c r="M39" s="27">
        <v>0</v>
      </c>
      <c r="N39" s="71">
        <v>0</v>
      </c>
      <c r="O39" s="74" t="e">
        <f t="shared" si="2"/>
        <v>#DIV/0!</v>
      </c>
      <c r="P39" s="75"/>
    </row>
    <row r="40" spans="1:16" ht="13.5" customHeight="1" thickBot="1">
      <c r="A40" s="9"/>
      <c r="B40" s="35" t="s">
        <v>8</v>
      </c>
      <c r="C40" s="28">
        <f t="shared" si="5"/>
        <v>3.7</v>
      </c>
      <c r="D40" s="27">
        <v>2.6</v>
      </c>
      <c r="E40" s="27">
        <v>1.1</v>
      </c>
      <c r="F40" s="27">
        <v>922278.5</v>
      </c>
      <c r="G40" s="27">
        <v>338137</v>
      </c>
      <c r="H40" s="27">
        <v>408301.5</v>
      </c>
      <c r="I40" s="27">
        <v>922278.5</v>
      </c>
      <c r="J40" s="27">
        <v>0</v>
      </c>
      <c r="K40" s="27">
        <v>0</v>
      </c>
      <c r="L40" s="27">
        <v>408301.5</v>
      </c>
      <c r="M40" s="27">
        <v>0</v>
      </c>
      <c r="N40" s="71">
        <v>0</v>
      </c>
      <c r="O40" s="74">
        <f t="shared" si="2"/>
        <v>29560.208333333332</v>
      </c>
      <c r="P40" s="75"/>
    </row>
    <row r="41" spans="1:16" ht="17.25" customHeight="1" thickBot="1">
      <c r="A41" s="11"/>
      <c r="B41" s="36" t="s">
        <v>9</v>
      </c>
      <c r="C41" s="67">
        <f t="shared" si="5"/>
        <v>1.7</v>
      </c>
      <c r="D41" s="60">
        <v>1.2</v>
      </c>
      <c r="E41" s="60">
        <v>0.5</v>
      </c>
      <c r="F41" s="60">
        <v>113760</v>
      </c>
      <c r="G41" s="60">
        <v>0</v>
      </c>
      <c r="H41" s="60">
        <v>91892</v>
      </c>
      <c r="I41" s="60">
        <v>113760</v>
      </c>
      <c r="J41" s="60">
        <v>0</v>
      </c>
      <c r="K41" s="60">
        <v>0</v>
      </c>
      <c r="L41" s="60">
        <v>91892</v>
      </c>
      <c r="M41" s="60">
        <v>0</v>
      </c>
      <c r="N41" s="72">
        <v>0</v>
      </c>
      <c r="O41" s="74">
        <f t="shared" si="2"/>
        <v>7900</v>
      </c>
      <c r="P41" s="75"/>
    </row>
    <row r="42" spans="1:16" ht="13.5" customHeight="1" thickBot="1">
      <c r="A42" s="23">
        <v>5</v>
      </c>
      <c r="B42" s="24" t="s">
        <v>28</v>
      </c>
      <c r="C42" s="68">
        <f t="shared" si="5"/>
        <v>7.3</v>
      </c>
      <c r="D42" s="68">
        <f>D43+D44+D45+D46</f>
        <v>4.3</v>
      </c>
      <c r="E42" s="68">
        <f aca="true" t="shared" si="7" ref="E42:N42">E43+E44+E45+E46</f>
        <v>3</v>
      </c>
      <c r="F42" s="68">
        <f t="shared" si="7"/>
        <v>1197975.1</v>
      </c>
      <c r="G42" s="68">
        <f t="shared" si="7"/>
        <v>7482</v>
      </c>
      <c r="H42" s="68">
        <f t="shared" si="7"/>
        <v>603829.2</v>
      </c>
      <c r="I42" s="68">
        <f t="shared" si="7"/>
        <v>1197975.1</v>
      </c>
      <c r="J42" s="68">
        <f t="shared" si="7"/>
        <v>0</v>
      </c>
      <c r="K42" s="68">
        <f t="shared" si="7"/>
        <v>0</v>
      </c>
      <c r="L42" s="68">
        <f t="shared" si="7"/>
        <v>603829.2</v>
      </c>
      <c r="M42" s="68">
        <f t="shared" si="7"/>
        <v>0</v>
      </c>
      <c r="N42" s="68">
        <f t="shared" si="7"/>
        <v>0</v>
      </c>
      <c r="O42" s="74">
        <f t="shared" si="2"/>
        <v>23216.571705426362</v>
      </c>
      <c r="P42" s="75"/>
    </row>
    <row r="43" spans="1:16" ht="13.5" customHeight="1" thickBot="1">
      <c r="A43" s="22"/>
      <c r="B43" s="37" t="s">
        <v>4</v>
      </c>
      <c r="C43" s="65">
        <f t="shared" si="5"/>
        <v>1</v>
      </c>
      <c r="D43" s="57">
        <v>1</v>
      </c>
      <c r="E43" s="57">
        <v>0</v>
      </c>
      <c r="F43" s="57">
        <v>347560.7</v>
      </c>
      <c r="G43" s="57">
        <v>7482</v>
      </c>
      <c r="H43" s="57">
        <v>0</v>
      </c>
      <c r="I43" s="57">
        <v>347560.7</v>
      </c>
      <c r="J43" s="57">
        <v>0</v>
      </c>
      <c r="K43" s="57">
        <v>0</v>
      </c>
      <c r="L43" s="57">
        <v>0</v>
      </c>
      <c r="M43" s="57">
        <v>0</v>
      </c>
      <c r="N43" s="70">
        <v>0</v>
      </c>
      <c r="O43" s="74">
        <f t="shared" si="2"/>
        <v>28963.391666666666</v>
      </c>
      <c r="P43" s="75"/>
    </row>
    <row r="44" spans="1:16" ht="13.5" customHeight="1" thickBot="1">
      <c r="A44" s="22"/>
      <c r="B44" s="37" t="s">
        <v>12</v>
      </c>
      <c r="C44" s="28">
        <f t="shared" si="5"/>
        <v>0.9</v>
      </c>
      <c r="D44" s="27">
        <v>0.4</v>
      </c>
      <c r="E44" s="27">
        <v>0.5</v>
      </c>
      <c r="F44" s="27">
        <v>91582</v>
      </c>
      <c r="G44" s="27">
        <v>0</v>
      </c>
      <c r="H44" s="27">
        <v>125044.1</v>
      </c>
      <c r="I44" s="27">
        <v>91582</v>
      </c>
      <c r="J44" s="27">
        <v>0</v>
      </c>
      <c r="K44" s="27">
        <v>0</v>
      </c>
      <c r="L44" s="27">
        <v>125044.1</v>
      </c>
      <c r="M44" s="27">
        <v>0</v>
      </c>
      <c r="N44" s="71">
        <v>0</v>
      </c>
      <c r="O44" s="74">
        <f t="shared" si="2"/>
        <v>19079.583333333332</v>
      </c>
      <c r="P44" s="75"/>
    </row>
    <row r="45" spans="1:16" ht="13.5" customHeight="1" thickBot="1">
      <c r="A45" s="22"/>
      <c r="B45" s="37" t="s">
        <v>8</v>
      </c>
      <c r="C45" s="28">
        <f t="shared" si="5"/>
        <v>4</v>
      </c>
      <c r="D45" s="27">
        <v>2</v>
      </c>
      <c r="E45" s="27">
        <v>2</v>
      </c>
      <c r="F45" s="27">
        <v>664392.1</v>
      </c>
      <c r="G45" s="27">
        <v>0</v>
      </c>
      <c r="H45" s="27">
        <v>421098.6</v>
      </c>
      <c r="I45" s="27">
        <v>664392.1</v>
      </c>
      <c r="J45" s="27">
        <v>0</v>
      </c>
      <c r="K45" s="27">
        <v>0</v>
      </c>
      <c r="L45" s="27">
        <v>421098.6</v>
      </c>
      <c r="M45" s="27">
        <v>0</v>
      </c>
      <c r="N45" s="71">
        <v>0</v>
      </c>
      <c r="O45" s="74">
        <f t="shared" si="2"/>
        <v>27683.004166666666</v>
      </c>
      <c r="P45" s="75"/>
    </row>
    <row r="46" spans="1:16" ht="13.5" customHeight="1" thickBot="1">
      <c r="A46" s="22"/>
      <c r="B46" s="42" t="s">
        <v>9</v>
      </c>
      <c r="C46" s="67">
        <f t="shared" si="5"/>
        <v>1.4</v>
      </c>
      <c r="D46" s="60">
        <v>0.9</v>
      </c>
      <c r="E46" s="60">
        <v>0.5</v>
      </c>
      <c r="F46" s="60">
        <v>94440.3</v>
      </c>
      <c r="G46" s="60">
        <v>0</v>
      </c>
      <c r="H46" s="60">
        <v>57686.5</v>
      </c>
      <c r="I46" s="60">
        <v>94440.3</v>
      </c>
      <c r="J46" s="60">
        <v>0</v>
      </c>
      <c r="K46" s="60">
        <v>0</v>
      </c>
      <c r="L46" s="60">
        <v>57686.5</v>
      </c>
      <c r="M46" s="60">
        <v>0</v>
      </c>
      <c r="N46" s="72">
        <v>0</v>
      </c>
      <c r="O46" s="74">
        <f t="shared" si="2"/>
        <v>8744.472222222223</v>
      </c>
      <c r="P46" s="75"/>
    </row>
    <row r="47" spans="1:16" ht="36" customHeight="1" thickBot="1">
      <c r="A47" s="13">
        <v>6</v>
      </c>
      <c r="B47" s="43" t="s">
        <v>44</v>
      </c>
      <c r="C47" s="59">
        <f aca="true" t="shared" si="8" ref="C47:C52">D47+E47</f>
        <v>8.7</v>
      </c>
      <c r="D47" s="59">
        <f>D48+D49+D50+D51</f>
        <v>7</v>
      </c>
      <c r="E47" s="59">
        <f aca="true" t="shared" si="9" ref="E47:N47">E48+E49+E50+E51</f>
        <v>1.7</v>
      </c>
      <c r="F47" s="59">
        <f t="shared" si="9"/>
        <v>2507009.5</v>
      </c>
      <c r="G47" s="59">
        <f t="shared" si="9"/>
        <v>0</v>
      </c>
      <c r="H47" s="59">
        <f t="shared" si="9"/>
        <v>279143</v>
      </c>
      <c r="I47" s="59">
        <f t="shared" si="9"/>
        <v>2507009.5</v>
      </c>
      <c r="J47" s="59">
        <f t="shared" si="9"/>
        <v>0</v>
      </c>
      <c r="K47" s="59">
        <f t="shared" si="9"/>
        <v>0</v>
      </c>
      <c r="L47" s="59">
        <f t="shared" si="9"/>
        <v>279143</v>
      </c>
      <c r="M47" s="59">
        <f t="shared" si="9"/>
        <v>0</v>
      </c>
      <c r="N47" s="59">
        <f t="shared" si="9"/>
        <v>0</v>
      </c>
      <c r="O47" s="74">
        <f t="shared" si="2"/>
        <v>29845.351190476187</v>
      </c>
      <c r="P47" s="75"/>
    </row>
    <row r="48" spans="1:16" ht="13.5" customHeight="1" thickBot="1">
      <c r="A48" s="9"/>
      <c r="B48" s="37" t="s">
        <v>4</v>
      </c>
      <c r="C48" s="65">
        <f t="shared" si="8"/>
        <v>1</v>
      </c>
      <c r="D48" s="57">
        <v>1</v>
      </c>
      <c r="E48" s="57">
        <v>0</v>
      </c>
      <c r="F48" s="57">
        <v>513292.7</v>
      </c>
      <c r="G48" s="57">
        <v>0</v>
      </c>
      <c r="H48" s="57">
        <v>0</v>
      </c>
      <c r="I48" s="57">
        <v>513292.7</v>
      </c>
      <c r="J48" s="57">
        <v>0</v>
      </c>
      <c r="K48" s="57">
        <v>0</v>
      </c>
      <c r="L48" s="57">
        <v>0</v>
      </c>
      <c r="M48" s="57">
        <v>0</v>
      </c>
      <c r="N48" s="70">
        <v>0</v>
      </c>
      <c r="O48" s="74">
        <f t="shared" si="2"/>
        <v>42774.39166666667</v>
      </c>
      <c r="P48" s="75"/>
    </row>
    <row r="49" spans="1:16" ht="13.5" customHeight="1" thickBot="1">
      <c r="A49" s="11"/>
      <c r="B49" s="35" t="s">
        <v>12</v>
      </c>
      <c r="C49" s="28">
        <f t="shared" si="8"/>
        <v>1</v>
      </c>
      <c r="D49" s="27">
        <v>1</v>
      </c>
      <c r="E49" s="27">
        <v>0</v>
      </c>
      <c r="F49" s="27">
        <v>515031.2</v>
      </c>
      <c r="G49" s="27">
        <v>0</v>
      </c>
      <c r="H49" s="27">
        <v>0</v>
      </c>
      <c r="I49" s="27">
        <v>515031.2</v>
      </c>
      <c r="J49" s="27">
        <v>0</v>
      </c>
      <c r="K49" s="27">
        <v>0</v>
      </c>
      <c r="L49" s="27">
        <v>0</v>
      </c>
      <c r="M49" s="27">
        <v>0</v>
      </c>
      <c r="N49" s="71">
        <v>0</v>
      </c>
      <c r="O49" s="74">
        <f t="shared" si="2"/>
        <v>42919.26666666667</v>
      </c>
      <c r="P49" s="75"/>
    </row>
    <row r="50" spans="1:16" ht="13.5" customHeight="1" thickBot="1">
      <c r="A50" s="11"/>
      <c r="B50" s="36" t="s">
        <v>13</v>
      </c>
      <c r="C50" s="28">
        <f t="shared" si="8"/>
        <v>5.5</v>
      </c>
      <c r="D50" s="27">
        <v>5</v>
      </c>
      <c r="E50" s="27">
        <v>0.5</v>
      </c>
      <c r="F50" s="28">
        <v>1478685.6</v>
      </c>
      <c r="G50" s="28">
        <v>0</v>
      </c>
      <c r="H50" s="28">
        <v>130829.4</v>
      </c>
      <c r="I50" s="28">
        <v>1478685.6</v>
      </c>
      <c r="J50" s="27">
        <v>0</v>
      </c>
      <c r="K50" s="27">
        <v>0</v>
      </c>
      <c r="L50" s="27">
        <v>130829.4</v>
      </c>
      <c r="M50" s="27">
        <v>0</v>
      </c>
      <c r="N50" s="71">
        <v>0</v>
      </c>
      <c r="O50" s="74">
        <f t="shared" si="2"/>
        <v>24644.76</v>
      </c>
      <c r="P50" s="75"/>
    </row>
    <row r="51" spans="1:16" ht="13.5" customHeight="1" thickBot="1">
      <c r="A51" s="11"/>
      <c r="B51" s="36" t="s">
        <v>9</v>
      </c>
      <c r="C51" s="67">
        <f t="shared" si="8"/>
        <v>1.2</v>
      </c>
      <c r="D51" s="60">
        <v>0</v>
      </c>
      <c r="E51" s="60">
        <v>1.2</v>
      </c>
      <c r="F51" s="60">
        <v>0</v>
      </c>
      <c r="G51" s="60">
        <v>0</v>
      </c>
      <c r="H51" s="60">
        <v>148313.6</v>
      </c>
      <c r="I51" s="60">
        <v>0</v>
      </c>
      <c r="J51" s="60">
        <v>0</v>
      </c>
      <c r="K51" s="60">
        <v>0</v>
      </c>
      <c r="L51" s="60">
        <v>148313.6</v>
      </c>
      <c r="M51" s="60">
        <v>0</v>
      </c>
      <c r="N51" s="72">
        <v>0</v>
      </c>
      <c r="O51" s="74" t="e">
        <f t="shared" si="2"/>
        <v>#DIV/0!</v>
      </c>
      <c r="P51" s="75"/>
    </row>
    <row r="52" spans="1:16" ht="16.5" customHeight="1" thickBot="1">
      <c r="A52" s="20"/>
      <c r="B52" s="44" t="s">
        <v>10</v>
      </c>
      <c r="C52" s="69">
        <f t="shared" si="8"/>
        <v>384.9000000000001</v>
      </c>
      <c r="D52" s="69">
        <f>D47+D42+D37+D30+D17+D8</f>
        <v>341.80000000000007</v>
      </c>
      <c r="E52" s="69">
        <f aca="true" t="shared" si="10" ref="E52:N52">E47+E42+E37+E30+E17+E8</f>
        <v>43.1</v>
      </c>
      <c r="F52" s="69">
        <f t="shared" si="10"/>
        <v>87775692.2</v>
      </c>
      <c r="G52" s="69">
        <f t="shared" si="10"/>
        <v>4212834.6</v>
      </c>
      <c r="H52" s="69">
        <f t="shared" si="10"/>
        <v>6145596.2</v>
      </c>
      <c r="I52" s="69">
        <f t="shared" si="10"/>
        <v>87041690.4</v>
      </c>
      <c r="J52" s="69">
        <f t="shared" si="10"/>
        <v>0</v>
      </c>
      <c r="K52" s="69">
        <f t="shared" si="10"/>
        <v>734001.8</v>
      </c>
      <c r="L52" s="69">
        <f t="shared" si="10"/>
        <v>5191966.1</v>
      </c>
      <c r="M52" s="69">
        <f t="shared" si="10"/>
        <v>0</v>
      </c>
      <c r="N52" s="69">
        <f t="shared" si="10"/>
        <v>953630.1</v>
      </c>
      <c r="O52" s="74">
        <f t="shared" si="2"/>
        <v>21400.35405695338</v>
      </c>
      <c r="P52" s="75">
        <f>(F52+H52)/12/D52</f>
        <v>22898.695240881603</v>
      </c>
    </row>
    <row r="53" spans="3:15" ht="13.5" customHeight="1">
      <c r="C53" s="49"/>
      <c r="D53" s="49"/>
      <c r="E53" s="49"/>
      <c r="F53" s="50">
        <f>I52+K52</f>
        <v>87775692.2</v>
      </c>
      <c r="G53" s="49"/>
      <c r="H53" s="50">
        <f>L52+N52</f>
        <v>6145596.199999999</v>
      </c>
      <c r="I53" s="49"/>
      <c r="J53" s="49"/>
      <c r="K53" s="49"/>
      <c r="L53" s="49"/>
      <c r="M53" s="49"/>
      <c r="N53" s="51"/>
      <c r="O53" s="51"/>
    </row>
    <row r="54" spans="3:15" ht="13.5" customHeight="1"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2:15" ht="13.5" customHeight="1">
      <c r="B55" s="29"/>
      <c r="C55" s="49"/>
      <c r="D55" s="52" t="s">
        <v>48</v>
      </c>
      <c r="E55" s="52"/>
      <c r="F55" s="52"/>
      <c r="G55" s="52"/>
      <c r="H55" s="52"/>
      <c r="I55" s="52"/>
      <c r="J55" s="52"/>
      <c r="K55" s="52"/>
      <c r="L55" s="49"/>
      <c r="M55" s="49"/>
      <c r="N55" s="51"/>
      <c r="O55" s="51"/>
    </row>
    <row r="56" spans="4:11" ht="13.5" customHeight="1">
      <c r="D56" s="30"/>
      <c r="E56" s="30"/>
      <c r="F56" s="30"/>
      <c r="G56" s="30"/>
      <c r="H56" s="30"/>
      <c r="I56" s="30"/>
      <c r="J56" s="30"/>
      <c r="K56" s="30"/>
    </row>
    <row r="57" spans="4:11" ht="13.5" customHeight="1">
      <c r="D57" s="30"/>
      <c r="E57" s="30"/>
      <c r="F57" s="30"/>
      <c r="G57" s="30"/>
      <c r="H57" s="30"/>
      <c r="I57" s="30"/>
      <c r="J57" s="30"/>
      <c r="K57" s="30"/>
    </row>
    <row r="58" spans="4:12" ht="13.5" customHeight="1">
      <c r="D58" s="30" t="s">
        <v>47</v>
      </c>
      <c r="E58" s="30"/>
      <c r="F58" s="30"/>
      <c r="G58" s="30"/>
      <c r="H58" s="30" t="s">
        <v>45</v>
      </c>
      <c r="I58" s="30"/>
      <c r="J58" s="30"/>
      <c r="K58" s="30"/>
      <c r="L58" s="17"/>
    </row>
    <row r="59" spans="4:12" ht="13.5" customHeight="1">
      <c r="D59" s="30"/>
      <c r="E59" s="30"/>
      <c r="F59" s="30"/>
      <c r="G59" s="30"/>
      <c r="H59" s="30"/>
      <c r="I59" s="30"/>
      <c r="J59" s="30"/>
      <c r="K59" s="30"/>
      <c r="L59" s="17"/>
    </row>
    <row r="60" spans="3:12" ht="13.5" customHeight="1">
      <c r="C60" s="31"/>
      <c r="D60" s="26">
        <v>43094</v>
      </c>
      <c r="E60" s="17"/>
      <c r="F60" s="17"/>
      <c r="G60" s="26"/>
      <c r="H60" s="17"/>
      <c r="I60" s="17"/>
      <c r="J60" s="17"/>
      <c r="K60" s="17"/>
      <c r="L60" s="17"/>
    </row>
    <row r="61" spans="4:6" ht="13.5" customHeight="1">
      <c r="D61" s="31"/>
      <c r="F61" s="29"/>
    </row>
    <row r="62" spans="3:11" ht="13.5" customHeight="1">
      <c r="C62" s="82"/>
      <c r="D62" s="82"/>
      <c r="E62" s="82"/>
      <c r="F62" s="82"/>
      <c r="G62" s="82"/>
      <c r="H62" s="82"/>
      <c r="I62" s="14"/>
      <c r="J62" s="14"/>
      <c r="K62" s="14"/>
    </row>
    <row r="63" spans="3:11" ht="13.5" customHeight="1">
      <c r="C63" s="83">
        <f>F52+H52</f>
        <v>93921288.4</v>
      </c>
      <c r="D63" s="84"/>
      <c r="E63" s="84"/>
      <c r="F63" s="84"/>
      <c r="G63" s="84"/>
      <c r="H63" s="84"/>
      <c r="I63" s="15"/>
      <c r="J63" s="15"/>
      <c r="K63" s="15"/>
    </row>
    <row r="64" spans="3:11" ht="13.5" customHeight="1">
      <c r="C64" s="82"/>
      <c r="D64" s="82"/>
      <c r="E64" s="82"/>
      <c r="F64" s="82"/>
      <c r="G64" s="82"/>
      <c r="H64" s="82"/>
      <c r="I64" s="14"/>
      <c r="J64" s="14"/>
      <c r="K64" s="14"/>
    </row>
    <row r="65" spans="3:11" ht="13.5" customHeight="1">
      <c r="C65" s="82"/>
      <c r="D65" s="82"/>
      <c r="E65" s="82"/>
      <c r="F65" s="82"/>
      <c r="G65" s="82"/>
      <c r="H65" s="82"/>
      <c r="I65" s="14"/>
      <c r="J65" s="14"/>
      <c r="K65" s="14"/>
    </row>
    <row r="66" spans="3:11" ht="13.5" customHeight="1">
      <c r="C66" s="82"/>
      <c r="D66" s="82"/>
      <c r="E66" s="82"/>
      <c r="F66" s="82"/>
      <c r="G66" s="82"/>
      <c r="H66" s="82"/>
      <c r="I66" s="14"/>
      <c r="J66" s="14"/>
      <c r="K66" s="14"/>
    </row>
    <row r="67" spans="3:14" ht="13.5" customHeight="1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8:11" ht="18.75">
      <c r="H68" s="14"/>
      <c r="I68" s="14"/>
      <c r="J68" s="14"/>
      <c r="K68" s="14"/>
    </row>
    <row r="69" spans="3:8" ht="18.75">
      <c r="C69" s="2"/>
      <c r="D69" s="2"/>
      <c r="E69" s="2"/>
      <c r="F69" s="2"/>
      <c r="G69" s="2"/>
      <c r="H69" s="2"/>
    </row>
  </sheetData>
  <sheetProtection/>
  <mergeCells count="17">
    <mergeCell ref="I5:K5"/>
    <mergeCell ref="L5:N5"/>
    <mergeCell ref="C66:H66"/>
    <mergeCell ref="C64:H64"/>
    <mergeCell ref="C65:H65"/>
    <mergeCell ref="C62:H62"/>
    <mergeCell ref="C63:H63"/>
    <mergeCell ref="O4:O6"/>
    <mergeCell ref="C3:O3"/>
    <mergeCell ref="H5:H6"/>
    <mergeCell ref="B1:M2"/>
    <mergeCell ref="C4:E4"/>
    <mergeCell ref="C5:C6"/>
    <mergeCell ref="D5:E5"/>
    <mergeCell ref="F4:H4"/>
    <mergeCell ref="I4:N4"/>
    <mergeCell ref="F5:G5"/>
  </mergeCells>
  <printOptions/>
  <pageMargins left="0.3937007874015748" right="0" top="0.15748031496062992" bottom="0.15748031496062992" header="0" footer="0"/>
  <pageSetup fitToHeight="1" fitToWidth="1" horizontalDpi="600" verticalDpi="600" orientation="landscape" paperSize="9" scale="50" r:id="rId2"/>
  <colBreaks count="1" manualBreakCount="1">
    <brk id="17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user34</cp:lastModifiedBy>
  <cp:lastPrinted>2017-11-03T07:52:15Z</cp:lastPrinted>
  <dcterms:created xsi:type="dcterms:W3CDTF">2011-04-01T06:40:59Z</dcterms:created>
  <dcterms:modified xsi:type="dcterms:W3CDTF">2018-01-23T09:09:41Z</dcterms:modified>
  <cp:category/>
  <cp:version/>
  <cp:contentType/>
  <cp:contentStatus/>
</cp:coreProperties>
</file>