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Павлушина Т.А\на сайт\"/>
    </mc:Choice>
  </mc:AlternateContent>
  <bookViews>
    <workbookView xWindow="0" yWindow="0" windowWidth="20490" windowHeight="7155"/>
  </bookViews>
  <sheets>
    <sheet name="2015-2020 исп.власть" sheetId="2" r:id="rId1"/>
    <sheet name="муниц.р-ны" sheetId="1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57" i="2" l="1"/>
  <c r="E43" i="2"/>
  <c r="F43" i="2"/>
  <c r="G43" i="2"/>
  <c r="H43" i="2"/>
  <c r="I43" i="2"/>
  <c r="D43" i="2"/>
  <c r="C46" i="2"/>
  <c r="C44" i="2"/>
  <c r="C43" i="2" s="1"/>
  <c r="C45" i="2"/>
  <c r="C260" i="2" l="1"/>
  <c r="C344" i="2"/>
  <c r="D70" i="2"/>
  <c r="E70" i="2"/>
  <c r="F70" i="2"/>
  <c r="G70" i="2"/>
  <c r="H70" i="2"/>
  <c r="I70" i="2"/>
  <c r="C70" i="2"/>
  <c r="C71" i="2"/>
  <c r="C402" i="2" l="1"/>
  <c r="C375" i="2"/>
  <c r="D418" i="2" l="1"/>
  <c r="E418" i="2"/>
  <c r="F418" i="2"/>
  <c r="G418" i="2"/>
  <c r="H418" i="2"/>
  <c r="I418" i="2"/>
  <c r="C418" i="2"/>
  <c r="D414" i="2"/>
  <c r="E414" i="2"/>
  <c r="F414" i="2"/>
  <c r="G414" i="2"/>
  <c r="H414" i="2"/>
  <c r="I414" i="2"/>
  <c r="D411" i="2"/>
  <c r="E411" i="2"/>
  <c r="F411" i="2"/>
  <c r="G411" i="2"/>
  <c r="H411" i="2"/>
  <c r="I411" i="2"/>
  <c r="I410" i="2" s="1"/>
  <c r="D407" i="2"/>
  <c r="E407" i="2"/>
  <c r="F407" i="2"/>
  <c r="G407" i="2"/>
  <c r="H407" i="2"/>
  <c r="I407" i="2"/>
  <c r="D392" i="2"/>
  <c r="D391" i="2" s="1"/>
  <c r="E392" i="2"/>
  <c r="F392" i="2"/>
  <c r="F391" i="2" s="1"/>
  <c r="G392" i="2"/>
  <c r="H392" i="2"/>
  <c r="H391" i="2" s="1"/>
  <c r="I392" i="2"/>
  <c r="D389" i="2"/>
  <c r="D388" i="2" s="1"/>
  <c r="E389" i="2"/>
  <c r="E388" i="2" s="1"/>
  <c r="F389" i="2"/>
  <c r="F388" i="2" s="1"/>
  <c r="G389" i="2"/>
  <c r="G388" i="2" s="1"/>
  <c r="H389" i="2"/>
  <c r="H388" i="2" s="1"/>
  <c r="I389" i="2"/>
  <c r="I388" i="2" s="1"/>
  <c r="D385" i="2"/>
  <c r="E385" i="2"/>
  <c r="F385" i="2"/>
  <c r="G385" i="2"/>
  <c r="H385" i="2"/>
  <c r="I385" i="2"/>
  <c r="D379" i="2"/>
  <c r="E379" i="2"/>
  <c r="F379" i="2"/>
  <c r="G379" i="2"/>
  <c r="H379" i="2"/>
  <c r="I379" i="2"/>
  <c r="D376" i="2"/>
  <c r="E376" i="2"/>
  <c r="F376" i="2"/>
  <c r="G376" i="2"/>
  <c r="H376" i="2"/>
  <c r="I376" i="2"/>
  <c r="D373" i="2"/>
  <c r="E373" i="2"/>
  <c r="F373" i="2"/>
  <c r="G373" i="2"/>
  <c r="H373" i="2"/>
  <c r="I373" i="2"/>
  <c r="D371" i="2"/>
  <c r="E371" i="2"/>
  <c r="F371" i="2"/>
  <c r="G371" i="2"/>
  <c r="H371" i="2"/>
  <c r="I371" i="2"/>
  <c r="D363" i="2"/>
  <c r="E363" i="2"/>
  <c r="F363" i="2"/>
  <c r="G363" i="2"/>
  <c r="H363" i="2"/>
  <c r="I363" i="2"/>
  <c r="D359" i="2"/>
  <c r="E359" i="2"/>
  <c r="F359" i="2"/>
  <c r="G359" i="2"/>
  <c r="H359" i="2"/>
  <c r="I359" i="2"/>
  <c r="D342" i="2"/>
  <c r="E342" i="2"/>
  <c r="F342" i="2"/>
  <c r="G342" i="2"/>
  <c r="H342" i="2"/>
  <c r="I342" i="2"/>
  <c r="D335" i="2"/>
  <c r="E335" i="2"/>
  <c r="F335" i="2"/>
  <c r="G335" i="2"/>
  <c r="H335" i="2"/>
  <c r="I335" i="2"/>
  <c r="D333" i="2"/>
  <c r="E333" i="2"/>
  <c r="F333" i="2"/>
  <c r="G333" i="2"/>
  <c r="H333" i="2"/>
  <c r="I333" i="2"/>
  <c r="D327" i="2"/>
  <c r="E327" i="2"/>
  <c r="F327" i="2"/>
  <c r="G327" i="2"/>
  <c r="H327" i="2"/>
  <c r="I327" i="2"/>
  <c r="I324" i="2"/>
  <c r="D324" i="2"/>
  <c r="E324" i="2"/>
  <c r="F324" i="2"/>
  <c r="G324" i="2"/>
  <c r="H324" i="2"/>
  <c r="D311" i="2"/>
  <c r="E311" i="2"/>
  <c r="F311" i="2"/>
  <c r="G311" i="2"/>
  <c r="H311" i="2"/>
  <c r="I311" i="2"/>
  <c r="D305" i="2"/>
  <c r="E305" i="2"/>
  <c r="F305" i="2"/>
  <c r="G305" i="2"/>
  <c r="H305" i="2"/>
  <c r="I305" i="2"/>
  <c r="D297" i="2"/>
  <c r="E297" i="2"/>
  <c r="F297" i="2"/>
  <c r="G297" i="2"/>
  <c r="H297" i="2"/>
  <c r="I297" i="2"/>
  <c r="D295" i="2"/>
  <c r="E295" i="2"/>
  <c r="F295" i="2"/>
  <c r="G295" i="2"/>
  <c r="H295" i="2"/>
  <c r="I295" i="2"/>
  <c r="D291" i="2"/>
  <c r="D290" i="2" s="1"/>
  <c r="E291" i="2"/>
  <c r="F291" i="2"/>
  <c r="F290" i="2" s="1"/>
  <c r="G291" i="2"/>
  <c r="H291" i="2"/>
  <c r="H290" i="2" s="1"/>
  <c r="I291" i="2"/>
  <c r="D288" i="2"/>
  <c r="E288" i="2"/>
  <c r="F288" i="2"/>
  <c r="G288" i="2"/>
  <c r="H288" i="2"/>
  <c r="I288" i="2"/>
  <c r="D286" i="2"/>
  <c r="D285" i="2" s="1"/>
  <c r="E286" i="2"/>
  <c r="E285" i="2" s="1"/>
  <c r="F286" i="2"/>
  <c r="F285" i="2" s="1"/>
  <c r="G286" i="2"/>
  <c r="G285" i="2" s="1"/>
  <c r="H286" i="2"/>
  <c r="H285" i="2" s="1"/>
  <c r="I286" i="2"/>
  <c r="I285" i="2" s="1"/>
  <c r="I281" i="2"/>
  <c r="I280" i="2" s="1"/>
  <c r="D281" i="2"/>
  <c r="D280" i="2" s="1"/>
  <c r="E281" i="2"/>
  <c r="E280" i="2" s="1"/>
  <c r="F281" i="2"/>
  <c r="F280" i="2" s="1"/>
  <c r="G281" i="2"/>
  <c r="G280" i="2" s="1"/>
  <c r="H281" i="2"/>
  <c r="H280" i="2" s="1"/>
  <c r="D277" i="2"/>
  <c r="E277" i="2"/>
  <c r="F277" i="2"/>
  <c r="G277" i="2"/>
  <c r="H277" i="2"/>
  <c r="I277" i="2"/>
  <c r="D275" i="2"/>
  <c r="E275" i="2"/>
  <c r="F275" i="2"/>
  <c r="G275" i="2"/>
  <c r="H275" i="2"/>
  <c r="I275" i="2"/>
  <c r="D269" i="2"/>
  <c r="D268" i="2" s="1"/>
  <c r="E269" i="2"/>
  <c r="F269" i="2"/>
  <c r="F268" i="2" s="1"/>
  <c r="G269" i="2"/>
  <c r="H269" i="2"/>
  <c r="H268" i="2" s="1"/>
  <c r="I269" i="2"/>
  <c r="D265" i="2"/>
  <c r="E265" i="2"/>
  <c r="F265" i="2"/>
  <c r="G265" i="2"/>
  <c r="H265" i="2"/>
  <c r="I265" i="2"/>
  <c r="I257" i="2"/>
  <c r="D257" i="2"/>
  <c r="E257" i="2"/>
  <c r="F257" i="2"/>
  <c r="G257" i="2"/>
  <c r="H257" i="2"/>
  <c r="D254" i="2"/>
  <c r="E254" i="2"/>
  <c r="F254" i="2"/>
  <c r="G254" i="2"/>
  <c r="H254" i="2"/>
  <c r="I254" i="2"/>
  <c r="D252" i="2"/>
  <c r="E252" i="2"/>
  <c r="F252" i="2"/>
  <c r="G252" i="2"/>
  <c r="H252" i="2"/>
  <c r="I252" i="2"/>
  <c r="D247" i="2"/>
  <c r="D246" i="2" s="1"/>
  <c r="E247" i="2"/>
  <c r="E246" i="2" s="1"/>
  <c r="F247" i="2"/>
  <c r="F246" i="2" s="1"/>
  <c r="G247" i="2"/>
  <c r="G246" i="2" s="1"/>
  <c r="H247" i="2"/>
  <c r="H246" i="2" s="1"/>
  <c r="I247" i="2"/>
  <c r="I246" i="2" s="1"/>
  <c r="D243" i="2"/>
  <c r="E243" i="2"/>
  <c r="F243" i="2"/>
  <c r="G243" i="2"/>
  <c r="H243" i="2"/>
  <c r="I243" i="2"/>
  <c r="D241" i="2"/>
  <c r="E241" i="2"/>
  <c r="F241" i="2"/>
  <c r="G241" i="2"/>
  <c r="H241" i="2"/>
  <c r="I241" i="2"/>
  <c r="D239" i="2"/>
  <c r="E239" i="2"/>
  <c r="F239" i="2"/>
  <c r="G239" i="2"/>
  <c r="H239" i="2"/>
  <c r="I239" i="2"/>
  <c r="D235" i="2"/>
  <c r="E235" i="2"/>
  <c r="F235" i="2"/>
  <c r="G235" i="2"/>
  <c r="H235" i="2"/>
  <c r="I235" i="2"/>
  <c r="D231" i="2"/>
  <c r="E231" i="2"/>
  <c r="F231" i="2"/>
  <c r="G231" i="2"/>
  <c r="H231" i="2"/>
  <c r="I231" i="2"/>
  <c r="D225" i="2"/>
  <c r="E225" i="2"/>
  <c r="F225" i="2"/>
  <c r="G225" i="2"/>
  <c r="H225" i="2"/>
  <c r="I225" i="2"/>
  <c r="D221" i="2"/>
  <c r="E221" i="2"/>
  <c r="F221" i="2"/>
  <c r="G221" i="2"/>
  <c r="H221" i="2"/>
  <c r="I221" i="2"/>
  <c r="D215" i="2"/>
  <c r="E215" i="2"/>
  <c r="F215" i="2"/>
  <c r="G215" i="2"/>
  <c r="H215" i="2"/>
  <c r="I215" i="2"/>
  <c r="D212" i="2"/>
  <c r="E212" i="2"/>
  <c r="F212" i="2"/>
  <c r="G212" i="2"/>
  <c r="H212" i="2"/>
  <c r="I212" i="2"/>
  <c r="D210" i="2"/>
  <c r="E210" i="2"/>
  <c r="F210" i="2"/>
  <c r="G210" i="2"/>
  <c r="H210" i="2"/>
  <c r="I210" i="2"/>
  <c r="D207" i="2"/>
  <c r="E207" i="2"/>
  <c r="F207" i="2"/>
  <c r="G207" i="2"/>
  <c r="H207" i="2"/>
  <c r="I207" i="2"/>
  <c r="I198" i="2"/>
  <c r="D198" i="2"/>
  <c r="E198" i="2"/>
  <c r="F198" i="2"/>
  <c r="G198" i="2"/>
  <c r="H198" i="2"/>
  <c r="D148" i="2"/>
  <c r="E148" i="2"/>
  <c r="F148" i="2"/>
  <c r="G148" i="2"/>
  <c r="H148" i="2"/>
  <c r="I148" i="2"/>
  <c r="D146" i="2"/>
  <c r="E146" i="2"/>
  <c r="F146" i="2"/>
  <c r="G146" i="2"/>
  <c r="H146" i="2"/>
  <c r="I146" i="2"/>
  <c r="D190" i="2"/>
  <c r="E190" i="2"/>
  <c r="F190" i="2"/>
  <c r="G190" i="2"/>
  <c r="H190" i="2"/>
  <c r="I190" i="2"/>
  <c r="I186" i="2"/>
  <c r="D186" i="2"/>
  <c r="E186" i="2"/>
  <c r="F186" i="2"/>
  <c r="G186" i="2"/>
  <c r="H186" i="2"/>
  <c r="D180" i="2"/>
  <c r="E180" i="2"/>
  <c r="F180" i="2"/>
  <c r="G180" i="2"/>
  <c r="H180" i="2"/>
  <c r="I180" i="2"/>
  <c r="D173" i="2"/>
  <c r="E173" i="2"/>
  <c r="F173" i="2"/>
  <c r="G173" i="2"/>
  <c r="H173" i="2"/>
  <c r="I173" i="2"/>
  <c r="D169" i="2"/>
  <c r="E169" i="2"/>
  <c r="F169" i="2"/>
  <c r="G169" i="2"/>
  <c r="H169" i="2"/>
  <c r="I169" i="2"/>
  <c r="D166" i="2"/>
  <c r="E166" i="2"/>
  <c r="F166" i="2"/>
  <c r="G166" i="2"/>
  <c r="H166" i="2"/>
  <c r="I166" i="2"/>
  <c r="D162" i="2"/>
  <c r="D161" i="2" s="1"/>
  <c r="E162" i="2"/>
  <c r="E161" i="2" s="1"/>
  <c r="F162" i="2"/>
  <c r="F161" i="2" s="1"/>
  <c r="G162" i="2"/>
  <c r="G161" i="2" s="1"/>
  <c r="H162" i="2"/>
  <c r="H161" i="2" s="1"/>
  <c r="I162" i="2"/>
  <c r="I161" i="2" s="1"/>
  <c r="D155" i="2"/>
  <c r="D154" i="2" s="1"/>
  <c r="E155" i="2"/>
  <c r="E154" i="2" s="1"/>
  <c r="F155" i="2"/>
  <c r="F154" i="2" s="1"/>
  <c r="G155" i="2"/>
  <c r="G154" i="2" s="1"/>
  <c r="H155" i="2"/>
  <c r="H154" i="2" s="1"/>
  <c r="I155" i="2"/>
  <c r="I154" i="2" s="1"/>
  <c r="D141" i="2"/>
  <c r="E141" i="2"/>
  <c r="F141" i="2"/>
  <c r="G141" i="2"/>
  <c r="H141" i="2"/>
  <c r="I141" i="2"/>
  <c r="I138" i="2"/>
  <c r="D138" i="2"/>
  <c r="E138" i="2"/>
  <c r="F138" i="2"/>
  <c r="G138" i="2"/>
  <c r="H138" i="2"/>
  <c r="D130" i="2"/>
  <c r="E130" i="2"/>
  <c r="F130" i="2"/>
  <c r="G130" i="2"/>
  <c r="H130" i="2"/>
  <c r="I130" i="2"/>
  <c r="D127" i="2"/>
  <c r="E127" i="2"/>
  <c r="F127" i="2"/>
  <c r="G127" i="2"/>
  <c r="H127" i="2"/>
  <c r="I127" i="2"/>
  <c r="D121" i="2"/>
  <c r="E121" i="2"/>
  <c r="F121" i="2"/>
  <c r="G121" i="2"/>
  <c r="H121" i="2"/>
  <c r="I121" i="2"/>
  <c r="D111" i="2"/>
  <c r="D110" i="2" s="1"/>
  <c r="E111" i="2"/>
  <c r="E110" i="2" s="1"/>
  <c r="F111" i="2"/>
  <c r="F110" i="2" s="1"/>
  <c r="G111" i="2"/>
  <c r="G110" i="2" s="1"/>
  <c r="H111" i="2"/>
  <c r="H110" i="2" s="1"/>
  <c r="I111" i="2"/>
  <c r="I110" i="2" s="1"/>
  <c r="D108" i="2"/>
  <c r="E108" i="2"/>
  <c r="F108" i="2"/>
  <c r="G108" i="2"/>
  <c r="H108" i="2"/>
  <c r="I108" i="2"/>
  <c r="D106" i="2"/>
  <c r="E106" i="2"/>
  <c r="F106" i="2"/>
  <c r="G106" i="2"/>
  <c r="H106" i="2"/>
  <c r="I106" i="2"/>
  <c r="D82" i="2"/>
  <c r="D81" i="2" s="1"/>
  <c r="E82" i="2"/>
  <c r="E81" i="2" s="1"/>
  <c r="F82" i="2"/>
  <c r="F81" i="2" s="1"/>
  <c r="G82" i="2"/>
  <c r="G81" i="2" s="1"/>
  <c r="H82" i="2"/>
  <c r="H81" i="2" s="1"/>
  <c r="I82" i="2"/>
  <c r="I81" i="2" s="1"/>
  <c r="D78" i="2"/>
  <c r="E78" i="2"/>
  <c r="F78" i="2"/>
  <c r="G78" i="2"/>
  <c r="H78" i="2"/>
  <c r="I78" i="2"/>
  <c r="D76" i="2"/>
  <c r="E76" i="2"/>
  <c r="F76" i="2"/>
  <c r="G76" i="2"/>
  <c r="H76" i="2"/>
  <c r="I76" i="2"/>
  <c r="D72" i="2"/>
  <c r="E72" i="2"/>
  <c r="F72" i="2"/>
  <c r="G72" i="2"/>
  <c r="H72" i="2"/>
  <c r="I72" i="2"/>
  <c r="D66" i="2"/>
  <c r="E66" i="2"/>
  <c r="F66" i="2"/>
  <c r="G66" i="2"/>
  <c r="H66" i="2"/>
  <c r="I66" i="2"/>
  <c r="D64" i="2"/>
  <c r="E64" i="2"/>
  <c r="F64" i="2"/>
  <c r="G64" i="2"/>
  <c r="H64" i="2"/>
  <c r="I64" i="2"/>
  <c r="D62" i="2"/>
  <c r="E62" i="2"/>
  <c r="F62" i="2"/>
  <c r="G62" i="2"/>
  <c r="H62" i="2"/>
  <c r="I62" i="2"/>
  <c r="D53" i="2"/>
  <c r="E53" i="2"/>
  <c r="F53" i="2"/>
  <c r="G53" i="2"/>
  <c r="H53" i="2"/>
  <c r="I53" i="2"/>
  <c r="I49" i="2"/>
  <c r="D49" i="2"/>
  <c r="E49" i="2"/>
  <c r="F49" i="2"/>
  <c r="G49" i="2"/>
  <c r="H49" i="2"/>
  <c r="D47" i="2"/>
  <c r="E47" i="2"/>
  <c r="F47" i="2"/>
  <c r="G47" i="2"/>
  <c r="H47" i="2"/>
  <c r="I47" i="2"/>
  <c r="D40" i="2"/>
  <c r="E40" i="2"/>
  <c r="F40" i="2"/>
  <c r="G40" i="2"/>
  <c r="H40" i="2"/>
  <c r="I40" i="2"/>
  <c r="D34" i="2"/>
  <c r="E34" i="2"/>
  <c r="F34" i="2"/>
  <c r="G34" i="2"/>
  <c r="H34" i="2"/>
  <c r="I34" i="2"/>
  <c r="D31" i="2"/>
  <c r="E31" i="2"/>
  <c r="F31" i="2"/>
  <c r="G31" i="2"/>
  <c r="H31" i="2"/>
  <c r="I31" i="2"/>
  <c r="D27" i="2"/>
  <c r="D26" i="2" s="1"/>
  <c r="E27" i="2"/>
  <c r="F27" i="2"/>
  <c r="F26" i="2" s="1"/>
  <c r="G27" i="2"/>
  <c r="H27" i="2"/>
  <c r="H26" i="2" s="1"/>
  <c r="I27" i="2"/>
  <c r="D8" i="2"/>
  <c r="E8" i="2"/>
  <c r="F8" i="2"/>
  <c r="G8" i="2"/>
  <c r="H8" i="2"/>
  <c r="I8" i="2"/>
  <c r="C8" i="2"/>
  <c r="C420" i="2"/>
  <c r="C417" i="2"/>
  <c r="C416" i="2"/>
  <c r="C415" i="2"/>
  <c r="C413" i="2"/>
  <c r="C412" i="2"/>
  <c r="C409" i="2"/>
  <c r="C408" i="2"/>
  <c r="C406" i="2"/>
  <c r="C405" i="2"/>
  <c r="C404" i="2"/>
  <c r="C403" i="2"/>
  <c r="C401" i="2"/>
  <c r="C400" i="2"/>
  <c r="C399" i="2"/>
  <c r="C398" i="2"/>
  <c r="C397" i="2"/>
  <c r="C396" i="2"/>
  <c r="C395" i="2"/>
  <c r="C394" i="2"/>
  <c r="C393" i="2"/>
  <c r="C390" i="2"/>
  <c r="C389" i="2" s="1"/>
  <c r="C388" i="2" s="1"/>
  <c r="C387" i="2"/>
  <c r="C386" i="2"/>
  <c r="C384" i="2"/>
  <c r="C383" i="2"/>
  <c r="C382" i="2"/>
  <c r="C381" i="2"/>
  <c r="C380" i="2"/>
  <c r="C378" i="2"/>
  <c r="C377" i="2"/>
  <c r="C374" i="2"/>
  <c r="C373" i="2" s="1"/>
  <c r="C372" i="2"/>
  <c r="C371" i="2" s="1"/>
  <c r="C370" i="2"/>
  <c r="C369" i="2"/>
  <c r="C368" i="2"/>
  <c r="C367" i="2"/>
  <c r="C366" i="2"/>
  <c r="C365" i="2"/>
  <c r="C364" i="2"/>
  <c r="C362" i="2"/>
  <c r="C361" i="2"/>
  <c r="C360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3" i="2"/>
  <c r="C341" i="2"/>
  <c r="C340" i="2"/>
  <c r="C339" i="2"/>
  <c r="C338" i="2"/>
  <c r="C337" i="2"/>
  <c r="C336" i="2"/>
  <c r="C334" i="2"/>
  <c r="C333" i="2" s="1"/>
  <c r="C332" i="2"/>
  <c r="C331" i="2"/>
  <c r="C330" i="2"/>
  <c r="C329" i="2"/>
  <c r="C328" i="2"/>
  <c r="C326" i="2"/>
  <c r="C325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07" i="2"/>
  <c r="C306" i="2"/>
  <c r="C304" i="2"/>
  <c r="C303" i="2"/>
  <c r="C302" i="2"/>
  <c r="C301" i="2"/>
  <c r="C300" i="2"/>
  <c r="C299" i="2"/>
  <c r="C298" i="2"/>
  <c r="C296" i="2"/>
  <c r="C295" i="2" s="1"/>
  <c r="C294" i="2"/>
  <c r="C293" i="2"/>
  <c r="C292" i="2"/>
  <c r="C289" i="2"/>
  <c r="C288" i="2" s="1"/>
  <c r="C287" i="2"/>
  <c r="C286" i="2" s="1"/>
  <c r="C284" i="2"/>
  <c r="C283" i="2"/>
  <c r="C282" i="2"/>
  <c r="C279" i="2"/>
  <c r="C278" i="2"/>
  <c r="C276" i="2"/>
  <c r="C275" i="2" s="1"/>
  <c r="C274" i="2"/>
  <c r="C273" i="2"/>
  <c r="C272" i="2"/>
  <c r="C271" i="2"/>
  <c r="C270" i="2"/>
  <c r="C267" i="2"/>
  <c r="C266" i="2"/>
  <c r="C264" i="2"/>
  <c r="C263" i="2"/>
  <c r="C262" i="2"/>
  <c r="C261" i="2"/>
  <c r="C259" i="2"/>
  <c r="C258" i="2"/>
  <c r="C255" i="2"/>
  <c r="C254" i="2" s="1"/>
  <c r="C253" i="2"/>
  <c r="C252" i="2" s="1"/>
  <c r="C251" i="2"/>
  <c r="C250" i="2"/>
  <c r="C249" i="2"/>
  <c r="C248" i="2"/>
  <c r="C245" i="2"/>
  <c r="C244" i="2"/>
  <c r="C242" i="2"/>
  <c r="C241" i="2" s="1"/>
  <c r="C240" i="2"/>
  <c r="C239" i="2" s="1"/>
  <c r="C238" i="2"/>
  <c r="C237" i="2"/>
  <c r="C236" i="2"/>
  <c r="C234" i="2"/>
  <c r="C233" i="2"/>
  <c r="C232" i="2"/>
  <c r="C230" i="2"/>
  <c r="C229" i="2"/>
  <c r="C228" i="2"/>
  <c r="C227" i="2"/>
  <c r="C226" i="2"/>
  <c r="C224" i="2"/>
  <c r="C223" i="2"/>
  <c r="C222" i="2"/>
  <c r="C220" i="2"/>
  <c r="C219" i="2"/>
  <c r="C218" i="2"/>
  <c r="C217" i="2"/>
  <c r="C216" i="2"/>
  <c r="C214" i="2"/>
  <c r="C213" i="2"/>
  <c r="C211" i="2"/>
  <c r="C210" i="2" s="1"/>
  <c r="C209" i="2"/>
  <c r="C208" i="2"/>
  <c r="C206" i="2"/>
  <c r="C205" i="2"/>
  <c r="C204" i="2"/>
  <c r="C203" i="2"/>
  <c r="C202" i="2"/>
  <c r="C201" i="2"/>
  <c r="C200" i="2"/>
  <c r="C199" i="2"/>
  <c r="C191" i="2"/>
  <c r="C190" i="2" s="1"/>
  <c r="C189" i="2"/>
  <c r="C188" i="2"/>
  <c r="C187" i="2"/>
  <c r="C185" i="2"/>
  <c r="C184" i="2"/>
  <c r="C183" i="2"/>
  <c r="C182" i="2"/>
  <c r="C181" i="2"/>
  <c r="C179" i="2"/>
  <c r="C178" i="2"/>
  <c r="C177" i="2"/>
  <c r="C176" i="2"/>
  <c r="C175" i="2"/>
  <c r="C174" i="2"/>
  <c r="C171" i="2"/>
  <c r="C170" i="2"/>
  <c r="C168" i="2"/>
  <c r="C167" i="2"/>
  <c r="C165" i="2"/>
  <c r="C164" i="2"/>
  <c r="C163" i="2"/>
  <c r="C160" i="2"/>
  <c r="C159" i="2"/>
  <c r="C158" i="2"/>
  <c r="C157" i="2"/>
  <c r="C156" i="2"/>
  <c r="C153" i="2"/>
  <c r="C151" i="2"/>
  <c r="C150" i="2"/>
  <c r="C149" i="2"/>
  <c r="C147" i="2"/>
  <c r="C146" i="2" s="1"/>
  <c r="C145" i="2"/>
  <c r="C144" i="2"/>
  <c r="C143" i="2"/>
  <c r="C142" i="2"/>
  <c r="C140" i="2"/>
  <c r="C139" i="2"/>
  <c r="C137" i="2"/>
  <c r="C136" i="2"/>
  <c r="C135" i="2"/>
  <c r="C134" i="2"/>
  <c r="C133" i="2"/>
  <c r="C132" i="2"/>
  <c r="C131" i="2"/>
  <c r="C129" i="2"/>
  <c r="C128" i="2"/>
  <c r="C125" i="2"/>
  <c r="C124" i="2"/>
  <c r="C123" i="2"/>
  <c r="C122" i="2"/>
  <c r="C120" i="2"/>
  <c r="C119" i="2"/>
  <c r="C118" i="2"/>
  <c r="C117" i="2"/>
  <c r="C116" i="2"/>
  <c r="C115" i="2"/>
  <c r="C114" i="2"/>
  <c r="C113" i="2"/>
  <c r="C112" i="2"/>
  <c r="C109" i="2"/>
  <c r="C108" i="2" s="1"/>
  <c r="C107" i="2"/>
  <c r="C106" i="2" s="1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0" i="2"/>
  <c r="C79" i="2"/>
  <c r="C77" i="2"/>
  <c r="C76" i="2" s="1"/>
  <c r="C75" i="2"/>
  <c r="C74" i="2"/>
  <c r="C73" i="2"/>
  <c r="C69" i="2"/>
  <c r="C68" i="2"/>
  <c r="C67" i="2"/>
  <c r="C65" i="2"/>
  <c r="C64" i="2" s="1"/>
  <c r="C63" i="2"/>
  <c r="C62" i="2" s="1"/>
  <c r="C61" i="2"/>
  <c r="C60" i="2"/>
  <c r="C59" i="2"/>
  <c r="C58" i="2"/>
  <c r="C56" i="2"/>
  <c r="C55" i="2"/>
  <c r="C54" i="2"/>
  <c r="C52" i="2"/>
  <c r="C51" i="2"/>
  <c r="C50" i="2"/>
  <c r="C48" i="2"/>
  <c r="C47" i="2" s="1"/>
  <c r="C42" i="2"/>
  <c r="C41" i="2"/>
  <c r="C39" i="2"/>
  <c r="C38" i="2"/>
  <c r="C37" i="2"/>
  <c r="C36" i="2"/>
  <c r="C35" i="2"/>
  <c r="C33" i="2"/>
  <c r="C32" i="2"/>
  <c r="C30" i="2"/>
  <c r="C29" i="2"/>
  <c r="C28" i="2"/>
  <c r="C25" i="2"/>
  <c r="C24" i="2"/>
  <c r="C21" i="2"/>
  <c r="C342" i="2" l="1"/>
  <c r="C40" i="2"/>
  <c r="C53" i="2"/>
  <c r="C72" i="2"/>
  <c r="C78" i="2"/>
  <c r="C82" i="2"/>
  <c r="C81" i="2" s="1"/>
  <c r="C121" i="2"/>
  <c r="C127" i="2"/>
  <c r="C130" i="2"/>
  <c r="C148" i="2"/>
  <c r="C155" i="2"/>
  <c r="C154" i="2" s="1"/>
  <c r="C166" i="2"/>
  <c r="C169" i="2"/>
  <c r="C173" i="2"/>
  <c r="C180" i="2"/>
  <c r="C212" i="2"/>
  <c r="C215" i="2"/>
  <c r="C225" i="2"/>
  <c r="C235" i="2"/>
  <c r="C285" i="2"/>
  <c r="C291" i="2"/>
  <c r="C297" i="2"/>
  <c r="C359" i="2"/>
  <c r="C379" i="2"/>
  <c r="I26" i="2"/>
  <c r="G26" i="2"/>
  <c r="G7" i="2" s="1"/>
  <c r="E26" i="2"/>
  <c r="I126" i="2"/>
  <c r="I7" i="2" s="1"/>
  <c r="G126" i="2"/>
  <c r="E126" i="2"/>
  <c r="E7" i="2" s="1"/>
  <c r="I172" i="2"/>
  <c r="G172" i="2"/>
  <c r="E172" i="2"/>
  <c r="H172" i="2"/>
  <c r="F172" i="2"/>
  <c r="D172" i="2"/>
  <c r="C27" i="2"/>
  <c r="C407" i="2"/>
  <c r="C411" i="2"/>
  <c r="H126" i="2"/>
  <c r="H7" i="2" s="1"/>
  <c r="F126" i="2"/>
  <c r="D126" i="2"/>
  <c r="D7" i="2" s="1"/>
  <c r="E197" i="2"/>
  <c r="G256" i="2"/>
  <c r="E256" i="2"/>
  <c r="I256" i="2"/>
  <c r="H256" i="2"/>
  <c r="F256" i="2"/>
  <c r="F193" i="2" s="1"/>
  <c r="D256" i="2"/>
  <c r="I290" i="2"/>
  <c r="G290" i="2"/>
  <c r="E290" i="2"/>
  <c r="C392" i="2"/>
  <c r="I193" i="2"/>
  <c r="I268" i="2"/>
  <c r="G268" i="2"/>
  <c r="E268" i="2"/>
  <c r="G391" i="2"/>
  <c r="C385" i="2"/>
  <c r="C31" i="2"/>
  <c r="C34" i="2"/>
  <c r="C49" i="2"/>
  <c r="C66" i="2"/>
  <c r="C111" i="2"/>
  <c r="C110" i="2" s="1"/>
  <c r="C138" i="2"/>
  <c r="C141" i="2"/>
  <c r="C162" i="2"/>
  <c r="C161" i="2" s="1"/>
  <c r="C186" i="2"/>
  <c r="C172" i="2" s="1"/>
  <c r="C198" i="2"/>
  <c r="F7" i="2"/>
  <c r="H193" i="2"/>
  <c r="D193" i="2"/>
  <c r="C207" i="2"/>
  <c r="C221" i="2"/>
  <c r="C231" i="2"/>
  <c r="C243" i="2"/>
  <c r="C247" i="2"/>
  <c r="C246" i="2" s="1"/>
  <c r="C257" i="2"/>
  <c r="C256" i="2" s="1"/>
  <c r="C265" i="2"/>
  <c r="C269" i="2"/>
  <c r="C277" i="2"/>
  <c r="C281" i="2"/>
  <c r="C280" i="2" s="1"/>
  <c r="C305" i="2"/>
  <c r="C290" i="2" s="1"/>
  <c r="C324" i="2"/>
  <c r="C327" i="2"/>
  <c r="C363" i="2"/>
  <c r="C391" i="2"/>
  <c r="C414" i="2"/>
  <c r="C410" i="2" s="1"/>
  <c r="I197" i="2"/>
  <c r="G197" i="2"/>
  <c r="I310" i="2"/>
  <c r="G310" i="2"/>
  <c r="E310" i="2"/>
  <c r="I391" i="2"/>
  <c r="E391" i="2"/>
  <c r="H410" i="2"/>
  <c r="F410" i="2"/>
  <c r="D410" i="2"/>
  <c r="H197" i="2"/>
  <c r="F197" i="2"/>
  <c r="D197" i="2"/>
  <c r="G410" i="2"/>
  <c r="E410" i="2"/>
  <c r="C311" i="2"/>
  <c r="C335" i="2"/>
  <c r="C376" i="2"/>
  <c r="H310" i="2"/>
  <c r="F310" i="2"/>
  <c r="D310" i="2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D340" i="1"/>
  <c r="E340" i="1"/>
  <c r="E339" i="1" s="1"/>
  <c r="F340" i="1"/>
  <c r="G340" i="1"/>
  <c r="G339" i="1" s="1"/>
  <c r="H340" i="1"/>
  <c r="I340" i="1"/>
  <c r="I339" i="1" s="1"/>
  <c r="J340" i="1"/>
  <c r="K340" i="1"/>
  <c r="K339" i="1" s="1"/>
  <c r="L340" i="1"/>
  <c r="M340" i="1"/>
  <c r="M339" i="1" s="1"/>
  <c r="N340" i="1"/>
  <c r="O340" i="1"/>
  <c r="O339" i="1" s="1"/>
  <c r="P340" i="1"/>
  <c r="Q340" i="1"/>
  <c r="Q339" i="1" s="1"/>
  <c r="R340" i="1"/>
  <c r="S340" i="1"/>
  <c r="S339" i="1" s="1"/>
  <c r="T340" i="1"/>
  <c r="U340" i="1"/>
  <c r="U339" i="1" s="1"/>
  <c r="V340" i="1"/>
  <c r="W340" i="1"/>
  <c r="W339" i="1" s="1"/>
  <c r="X340" i="1"/>
  <c r="Y340" i="1"/>
  <c r="Y339" i="1" s="1"/>
  <c r="S322" i="1"/>
  <c r="S321" i="1" s="1"/>
  <c r="T322" i="1"/>
  <c r="U322" i="1"/>
  <c r="U321" i="1" s="1"/>
  <c r="V322" i="1"/>
  <c r="W322" i="1"/>
  <c r="W321" i="1" s="1"/>
  <c r="X322" i="1"/>
  <c r="Y322" i="1"/>
  <c r="Y321" i="1" s="1"/>
  <c r="D322" i="1"/>
  <c r="E322" i="1"/>
  <c r="E321" i="1" s="1"/>
  <c r="F322" i="1"/>
  <c r="G322" i="1"/>
  <c r="G321" i="1" s="1"/>
  <c r="H322" i="1"/>
  <c r="I322" i="1"/>
  <c r="I321" i="1" s="1"/>
  <c r="J322" i="1"/>
  <c r="K322" i="1"/>
  <c r="K321" i="1" s="1"/>
  <c r="L322" i="1"/>
  <c r="M322" i="1"/>
  <c r="M321" i="1" s="1"/>
  <c r="N322" i="1"/>
  <c r="O322" i="1"/>
  <c r="O321" i="1" s="1"/>
  <c r="P322" i="1"/>
  <c r="Q322" i="1"/>
  <c r="Q321" i="1" s="1"/>
  <c r="R322" i="1"/>
  <c r="D319" i="1"/>
  <c r="D318" i="1" s="1"/>
  <c r="E319" i="1"/>
  <c r="E318" i="1" s="1"/>
  <c r="F319" i="1"/>
  <c r="F318" i="1" s="1"/>
  <c r="G319" i="1"/>
  <c r="G318" i="1" s="1"/>
  <c r="H319" i="1"/>
  <c r="H318" i="1" s="1"/>
  <c r="I319" i="1"/>
  <c r="I318" i="1" s="1"/>
  <c r="J319" i="1"/>
  <c r="J318" i="1" s="1"/>
  <c r="K319" i="1"/>
  <c r="K318" i="1" s="1"/>
  <c r="L319" i="1"/>
  <c r="L318" i="1" s="1"/>
  <c r="M319" i="1"/>
  <c r="M318" i="1" s="1"/>
  <c r="N319" i="1"/>
  <c r="N318" i="1" s="1"/>
  <c r="O319" i="1"/>
  <c r="O318" i="1" s="1"/>
  <c r="P319" i="1"/>
  <c r="P318" i="1" s="1"/>
  <c r="Q319" i="1"/>
  <c r="Q318" i="1" s="1"/>
  <c r="R319" i="1"/>
  <c r="R318" i="1" s="1"/>
  <c r="S319" i="1"/>
  <c r="S318" i="1" s="1"/>
  <c r="T319" i="1"/>
  <c r="T318" i="1" s="1"/>
  <c r="U319" i="1"/>
  <c r="U318" i="1" s="1"/>
  <c r="V319" i="1"/>
  <c r="V318" i="1" s="1"/>
  <c r="W319" i="1"/>
  <c r="W318" i="1" s="1"/>
  <c r="X319" i="1"/>
  <c r="X318" i="1" s="1"/>
  <c r="Y319" i="1"/>
  <c r="Y318" i="1" s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Q298" i="1"/>
  <c r="R298" i="1"/>
  <c r="S298" i="1"/>
  <c r="T298" i="1"/>
  <c r="U298" i="1"/>
  <c r="V298" i="1"/>
  <c r="W298" i="1"/>
  <c r="X298" i="1"/>
  <c r="Y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C277" i="1"/>
  <c r="C316" i="1"/>
  <c r="C317" i="1"/>
  <c r="C320" i="1"/>
  <c r="C319" i="1" s="1"/>
  <c r="C318" i="1" s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7" i="1"/>
  <c r="C338" i="1"/>
  <c r="C341" i="1"/>
  <c r="C342" i="1"/>
  <c r="C344" i="1"/>
  <c r="C345" i="1"/>
  <c r="C346" i="1"/>
  <c r="C349" i="1"/>
  <c r="C348" i="1" s="1"/>
  <c r="C347" i="1" s="1"/>
  <c r="C306" i="1"/>
  <c r="C305" i="1" s="1"/>
  <c r="C308" i="1"/>
  <c r="C307" i="1" s="1"/>
  <c r="C310" i="1"/>
  <c r="C311" i="1"/>
  <c r="C312" i="1"/>
  <c r="C313" i="1"/>
  <c r="C314" i="1"/>
  <c r="C296" i="1"/>
  <c r="C297" i="1"/>
  <c r="C299" i="1"/>
  <c r="C298" i="1" s="1"/>
  <c r="C301" i="1"/>
  <c r="C302" i="1"/>
  <c r="C303" i="1"/>
  <c r="C304" i="1"/>
  <c r="C291" i="1"/>
  <c r="C292" i="1"/>
  <c r="C293" i="1"/>
  <c r="C294" i="1"/>
  <c r="C295" i="1"/>
  <c r="C284" i="1"/>
  <c r="C286" i="1"/>
  <c r="C287" i="1"/>
  <c r="C288" i="1"/>
  <c r="C289" i="1"/>
  <c r="C290" i="1"/>
  <c r="C276" i="1"/>
  <c r="C279" i="1"/>
  <c r="C278" i="1" s="1"/>
  <c r="C281" i="1"/>
  <c r="C282" i="1"/>
  <c r="C283" i="1"/>
  <c r="C271" i="1"/>
  <c r="C272" i="1"/>
  <c r="C274" i="1"/>
  <c r="C275" i="1"/>
  <c r="C267" i="1"/>
  <c r="C268" i="1"/>
  <c r="C269" i="1"/>
  <c r="C262" i="1"/>
  <c r="C263" i="1"/>
  <c r="C264" i="1"/>
  <c r="C265" i="1"/>
  <c r="C266" i="1"/>
  <c r="C258" i="1"/>
  <c r="C259" i="1"/>
  <c r="C260" i="1"/>
  <c r="C261" i="1"/>
  <c r="C250" i="1"/>
  <c r="H309" i="2" l="1"/>
  <c r="E193" i="2"/>
  <c r="C26" i="2"/>
  <c r="G193" i="2"/>
  <c r="G309" i="2"/>
  <c r="I309" i="2"/>
  <c r="I5" i="2" s="1"/>
  <c r="H5" i="2"/>
  <c r="C126" i="2"/>
  <c r="E309" i="2"/>
  <c r="E5" i="2" s="1"/>
  <c r="D309" i="2"/>
  <c r="C197" i="2"/>
  <c r="D5" i="2"/>
  <c r="C7" i="2"/>
  <c r="F309" i="2"/>
  <c r="F5" i="2" s="1"/>
  <c r="C310" i="2"/>
  <c r="C309" i="2" s="1"/>
  <c r="C268" i="2"/>
  <c r="Y256" i="1"/>
  <c r="Y255" i="1" s="1"/>
  <c r="W256" i="1"/>
  <c r="W255" i="1" s="1"/>
  <c r="U256" i="1"/>
  <c r="U255" i="1" s="1"/>
  <c r="S256" i="1"/>
  <c r="S255" i="1" s="1"/>
  <c r="Q256" i="1"/>
  <c r="Q255" i="1" s="1"/>
  <c r="C340" i="1"/>
  <c r="C336" i="1"/>
  <c r="O256" i="1"/>
  <c r="O255" i="1" s="1"/>
  <c r="M256" i="1"/>
  <c r="M255" i="1" s="1"/>
  <c r="K256" i="1"/>
  <c r="K255" i="1" s="1"/>
  <c r="I256" i="1"/>
  <c r="I255" i="1" s="1"/>
  <c r="G256" i="1"/>
  <c r="G255" i="1" s="1"/>
  <c r="E256" i="1"/>
  <c r="E255" i="1" s="1"/>
  <c r="X339" i="1"/>
  <c r="V339" i="1"/>
  <c r="T339" i="1"/>
  <c r="R339" i="1"/>
  <c r="P339" i="1"/>
  <c r="N339" i="1"/>
  <c r="L339" i="1"/>
  <c r="J339" i="1"/>
  <c r="H339" i="1"/>
  <c r="F339" i="1"/>
  <c r="D339" i="1"/>
  <c r="R321" i="1"/>
  <c r="P321" i="1"/>
  <c r="N321" i="1"/>
  <c r="L321" i="1"/>
  <c r="J321" i="1"/>
  <c r="H321" i="1"/>
  <c r="F321" i="1"/>
  <c r="D321" i="1"/>
  <c r="X321" i="1"/>
  <c r="V321" i="1"/>
  <c r="T321" i="1"/>
  <c r="X256" i="1"/>
  <c r="V256" i="1"/>
  <c r="V255" i="1" s="1"/>
  <c r="T256" i="1"/>
  <c r="R256" i="1"/>
  <c r="R255" i="1" s="1"/>
  <c r="P256" i="1"/>
  <c r="P255" i="1" s="1"/>
  <c r="N256" i="1"/>
  <c r="N255" i="1" s="1"/>
  <c r="L256" i="1"/>
  <c r="L255" i="1" s="1"/>
  <c r="J256" i="1"/>
  <c r="J255" i="1" s="1"/>
  <c r="H256" i="1"/>
  <c r="H255" i="1" s="1"/>
  <c r="F256" i="1"/>
  <c r="F255" i="1" s="1"/>
  <c r="D256" i="1"/>
  <c r="D255" i="1" s="1"/>
  <c r="C343" i="1"/>
  <c r="C322" i="1"/>
  <c r="C315" i="1"/>
  <c r="C300" i="1"/>
  <c r="C309" i="1"/>
  <c r="C285" i="1"/>
  <c r="C273" i="1"/>
  <c r="C270" i="1"/>
  <c r="C280" i="1"/>
  <c r="C257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D237" i="1"/>
  <c r="D236" i="1" s="1"/>
  <c r="E237" i="1"/>
  <c r="E236" i="1" s="1"/>
  <c r="F237" i="1"/>
  <c r="F236" i="1" s="1"/>
  <c r="G237" i="1"/>
  <c r="G236" i="1" s="1"/>
  <c r="H237" i="1"/>
  <c r="H236" i="1" s="1"/>
  <c r="I237" i="1"/>
  <c r="I236" i="1" s="1"/>
  <c r="J237" i="1"/>
  <c r="J236" i="1" s="1"/>
  <c r="K237" i="1"/>
  <c r="K236" i="1" s="1"/>
  <c r="L237" i="1"/>
  <c r="L236" i="1" s="1"/>
  <c r="M237" i="1"/>
  <c r="M236" i="1" s="1"/>
  <c r="N237" i="1"/>
  <c r="N236" i="1" s="1"/>
  <c r="O237" i="1"/>
  <c r="O236" i="1" s="1"/>
  <c r="P237" i="1"/>
  <c r="P236" i="1" s="1"/>
  <c r="Q237" i="1"/>
  <c r="Q236" i="1" s="1"/>
  <c r="R237" i="1"/>
  <c r="R236" i="1" s="1"/>
  <c r="S237" i="1"/>
  <c r="S236" i="1" s="1"/>
  <c r="T237" i="1"/>
  <c r="T236" i="1" s="1"/>
  <c r="U237" i="1"/>
  <c r="U236" i="1" s="1"/>
  <c r="V237" i="1"/>
  <c r="V236" i="1" s="1"/>
  <c r="W237" i="1"/>
  <c r="W236" i="1" s="1"/>
  <c r="X237" i="1"/>
  <c r="X236" i="1" s="1"/>
  <c r="Y237" i="1"/>
  <c r="Y236" i="1" s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C234" i="1"/>
  <c r="C235" i="1"/>
  <c r="D220" i="1"/>
  <c r="D219" i="1" s="1"/>
  <c r="E220" i="1"/>
  <c r="E219" i="1" s="1"/>
  <c r="F220" i="1"/>
  <c r="F219" i="1" s="1"/>
  <c r="G220" i="1"/>
  <c r="G219" i="1" s="1"/>
  <c r="H220" i="1"/>
  <c r="H219" i="1" s="1"/>
  <c r="I220" i="1"/>
  <c r="I219" i="1" s="1"/>
  <c r="J220" i="1"/>
  <c r="J219" i="1" s="1"/>
  <c r="K220" i="1"/>
  <c r="K219" i="1" s="1"/>
  <c r="L220" i="1"/>
  <c r="L219" i="1" s="1"/>
  <c r="M220" i="1"/>
  <c r="M219" i="1" s="1"/>
  <c r="N220" i="1"/>
  <c r="N219" i="1" s="1"/>
  <c r="O220" i="1"/>
  <c r="O219" i="1" s="1"/>
  <c r="P220" i="1"/>
  <c r="P219" i="1" s="1"/>
  <c r="Q220" i="1"/>
  <c r="Q219" i="1" s="1"/>
  <c r="R220" i="1"/>
  <c r="R219" i="1" s="1"/>
  <c r="S220" i="1"/>
  <c r="S219" i="1" s="1"/>
  <c r="T220" i="1"/>
  <c r="T219" i="1" s="1"/>
  <c r="U220" i="1"/>
  <c r="U219" i="1" s="1"/>
  <c r="V220" i="1"/>
  <c r="V219" i="1" s="1"/>
  <c r="W220" i="1"/>
  <c r="W219" i="1" s="1"/>
  <c r="X220" i="1"/>
  <c r="X219" i="1" s="1"/>
  <c r="Y220" i="1"/>
  <c r="Y219" i="1" s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D211" i="1"/>
  <c r="D210" i="1" s="1"/>
  <c r="E211" i="1"/>
  <c r="E210" i="1" s="1"/>
  <c r="F211" i="1"/>
  <c r="F210" i="1" s="1"/>
  <c r="G211" i="1"/>
  <c r="G210" i="1" s="1"/>
  <c r="H211" i="1"/>
  <c r="H210" i="1" s="1"/>
  <c r="I211" i="1"/>
  <c r="I210" i="1" s="1"/>
  <c r="J211" i="1"/>
  <c r="J210" i="1" s="1"/>
  <c r="K211" i="1"/>
  <c r="K210" i="1" s="1"/>
  <c r="L211" i="1"/>
  <c r="L210" i="1" s="1"/>
  <c r="M211" i="1"/>
  <c r="M210" i="1" s="1"/>
  <c r="N211" i="1"/>
  <c r="N210" i="1" s="1"/>
  <c r="O211" i="1"/>
  <c r="O210" i="1" s="1"/>
  <c r="P211" i="1"/>
  <c r="P210" i="1" s="1"/>
  <c r="Q211" i="1"/>
  <c r="Q210" i="1" s="1"/>
  <c r="R211" i="1"/>
  <c r="R210" i="1" s="1"/>
  <c r="S211" i="1"/>
  <c r="S210" i="1" s="1"/>
  <c r="T211" i="1"/>
  <c r="T210" i="1" s="1"/>
  <c r="U211" i="1"/>
  <c r="U210" i="1" s="1"/>
  <c r="V211" i="1"/>
  <c r="V210" i="1" s="1"/>
  <c r="W211" i="1"/>
  <c r="W210" i="1" s="1"/>
  <c r="X211" i="1"/>
  <c r="X210" i="1" s="1"/>
  <c r="Y211" i="1"/>
  <c r="Y210" i="1" s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D201" i="1"/>
  <c r="D200" i="1" s="1"/>
  <c r="E201" i="1"/>
  <c r="E200" i="1" s="1"/>
  <c r="F201" i="1"/>
  <c r="F200" i="1" s="1"/>
  <c r="G201" i="1"/>
  <c r="G200" i="1" s="1"/>
  <c r="H201" i="1"/>
  <c r="H200" i="1" s="1"/>
  <c r="I201" i="1"/>
  <c r="I200" i="1" s="1"/>
  <c r="J201" i="1"/>
  <c r="J200" i="1" s="1"/>
  <c r="K201" i="1"/>
  <c r="K200" i="1" s="1"/>
  <c r="L201" i="1"/>
  <c r="L200" i="1" s="1"/>
  <c r="M201" i="1"/>
  <c r="M200" i="1" s="1"/>
  <c r="N201" i="1"/>
  <c r="N200" i="1" s="1"/>
  <c r="O201" i="1"/>
  <c r="O200" i="1" s="1"/>
  <c r="P201" i="1"/>
  <c r="P200" i="1" s="1"/>
  <c r="Q201" i="1"/>
  <c r="Q200" i="1" s="1"/>
  <c r="R201" i="1"/>
  <c r="R200" i="1" s="1"/>
  <c r="S201" i="1"/>
  <c r="S200" i="1" s="1"/>
  <c r="T201" i="1"/>
  <c r="T200" i="1" s="1"/>
  <c r="U201" i="1"/>
  <c r="U200" i="1" s="1"/>
  <c r="V201" i="1"/>
  <c r="V200" i="1" s="1"/>
  <c r="W201" i="1"/>
  <c r="W200" i="1" s="1"/>
  <c r="X201" i="1"/>
  <c r="X200" i="1" s="1"/>
  <c r="Y201" i="1"/>
  <c r="Y200" i="1" s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C195" i="1"/>
  <c r="C190" i="1"/>
  <c r="C191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C185" i="1"/>
  <c r="C183" i="1"/>
  <c r="C180" i="1"/>
  <c r="C179" i="1" s="1"/>
  <c r="C175" i="1"/>
  <c r="G5" i="2" l="1"/>
  <c r="C193" i="2"/>
  <c r="C5" i="2" s="1"/>
  <c r="C321" i="1"/>
  <c r="T255" i="1"/>
  <c r="X255" i="1"/>
  <c r="C339" i="1"/>
  <c r="C256" i="1"/>
  <c r="Y239" i="1"/>
  <c r="W239" i="1"/>
  <c r="U239" i="1"/>
  <c r="S239" i="1"/>
  <c r="Q239" i="1"/>
  <c r="O239" i="1"/>
  <c r="M239" i="1"/>
  <c r="K239" i="1"/>
  <c r="I239" i="1"/>
  <c r="G239" i="1"/>
  <c r="E239" i="1"/>
  <c r="X239" i="1"/>
  <c r="V239" i="1"/>
  <c r="T239" i="1"/>
  <c r="R239" i="1"/>
  <c r="P239" i="1"/>
  <c r="N239" i="1"/>
  <c r="L239" i="1"/>
  <c r="J239" i="1"/>
  <c r="H239" i="1"/>
  <c r="F239" i="1"/>
  <c r="D239" i="1"/>
  <c r="D167" i="1"/>
  <c r="D166" i="1" s="1"/>
  <c r="E167" i="1"/>
  <c r="E166" i="1" s="1"/>
  <c r="F167" i="1"/>
  <c r="F166" i="1" s="1"/>
  <c r="G167" i="1"/>
  <c r="G166" i="1" s="1"/>
  <c r="H167" i="1"/>
  <c r="H166" i="1" s="1"/>
  <c r="I167" i="1"/>
  <c r="I166" i="1" s="1"/>
  <c r="J167" i="1"/>
  <c r="J166" i="1" s="1"/>
  <c r="K167" i="1"/>
  <c r="K166" i="1" s="1"/>
  <c r="L167" i="1"/>
  <c r="L166" i="1" s="1"/>
  <c r="M167" i="1"/>
  <c r="M166" i="1" s="1"/>
  <c r="N167" i="1"/>
  <c r="N166" i="1" s="1"/>
  <c r="O167" i="1"/>
  <c r="O166" i="1" s="1"/>
  <c r="P167" i="1"/>
  <c r="P166" i="1" s="1"/>
  <c r="Q167" i="1"/>
  <c r="Q166" i="1" s="1"/>
  <c r="R167" i="1"/>
  <c r="R166" i="1" s="1"/>
  <c r="S167" i="1"/>
  <c r="S166" i="1" s="1"/>
  <c r="T167" i="1"/>
  <c r="T166" i="1" s="1"/>
  <c r="U167" i="1"/>
  <c r="U166" i="1" s="1"/>
  <c r="V167" i="1"/>
  <c r="V166" i="1" s="1"/>
  <c r="W167" i="1"/>
  <c r="W166" i="1" s="1"/>
  <c r="X167" i="1"/>
  <c r="X166" i="1" s="1"/>
  <c r="Y167" i="1"/>
  <c r="Y166" i="1" s="1"/>
  <c r="D164" i="1"/>
  <c r="D163" i="1" s="1"/>
  <c r="E164" i="1"/>
  <c r="E163" i="1" s="1"/>
  <c r="F164" i="1"/>
  <c r="F163" i="1" s="1"/>
  <c r="F162" i="1" s="1"/>
  <c r="G164" i="1"/>
  <c r="G163" i="1" s="1"/>
  <c r="G162" i="1" s="1"/>
  <c r="H164" i="1"/>
  <c r="H163" i="1" s="1"/>
  <c r="I164" i="1"/>
  <c r="I163" i="1" s="1"/>
  <c r="J164" i="1"/>
  <c r="J163" i="1" s="1"/>
  <c r="J162" i="1" s="1"/>
  <c r="K164" i="1"/>
  <c r="K163" i="1" s="1"/>
  <c r="K162" i="1" s="1"/>
  <c r="L164" i="1"/>
  <c r="L163" i="1" s="1"/>
  <c r="M164" i="1"/>
  <c r="M163" i="1" s="1"/>
  <c r="N164" i="1"/>
  <c r="N163" i="1" s="1"/>
  <c r="N162" i="1" s="1"/>
  <c r="O164" i="1"/>
  <c r="O163" i="1" s="1"/>
  <c r="O162" i="1" s="1"/>
  <c r="P164" i="1"/>
  <c r="P163" i="1" s="1"/>
  <c r="Q164" i="1"/>
  <c r="Q163" i="1" s="1"/>
  <c r="R164" i="1"/>
  <c r="R163" i="1" s="1"/>
  <c r="R162" i="1" s="1"/>
  <c r="S164" i="1"/>
  <c r="S163" i="1" s="1"/>
  <c r="S162" i="1" s="1"/>
  <c r="T164" i="1"/>
  <c r="T163" i="1" s="1"/>
  <c r="U164" i="1"/>
  <c r="U163" i="1" s="1"/>
  <c r="V164" i="1"/>
  <c r="V163" i="1" s="1"/>
  <c r="V162" i="1" s="1"/>
  <c r="W164" i="1"/>
  <c r="W163" i="1" s="1"/>
  <c r="W162" i="1" s="1"/>
  <c r="X164" i="1"/>
  <c r="X163" i="1" s="1"/>
  <c r="Y164" i="1"/>
  <c r="Y163" i="1" s="1"/>
  <c r="C173" i="1"/>
  <c r="C170" i="1"/>
  <c r="C171" i="1"/>
  <c r="C172" i="1"/>
  <c r="C168" i="1"/>
  <c r="C36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D146" i="1"/>
  <c r="D145" i="1" s="1"/>
  <c r="E146" i="1"/>
  <c r="E145" i="1" s="1"/>
  <c r="F146" i="1"/>
  <c r="F145" i="1" s="1"/>
  <c r="G146" i="1"/>
  <c r="G145" i="1" s="1"/>
  <c r="H146" i="1"/>
  <c r="H145" i="1" s="1"/>
  <c r="I146" i="1"/>
  <c r="I145" i="1" s="1"/>
  <c r="J146" i="1"/>
  <c r="J145" i="1" s="1"/>
  <c r="K146" i="1"/>
  <c r="K145" i="1" s="1"/>
  <c r="L146" i="1"/>
  <c r="L145" i="1" s="1"/>
  <c r="M146" i="1"/>
  <c r="M145" i="1" s="1"/>
  <c r="N146" i="1"/>
  <c r="N145" i="1" s="1"/>
  <c r="O146" i="1"/>
  <c r="O145" i="1" s="1"/>
  <c r="P146" i="1"/>
  <c r="P145" i="1" s="1"/>
  <c r="Q146" i="1"/>
  <c r="Q145" i="1" s="1"/>
  <c r="R146" i="1"/>
  <c r="R145" i="1" s="1"/>
  <c r="S146" i="1"/>
  <c r="S145" i="1" s="1"/>
  <c r="T146" i="1"/>
  <c r="T145" i="1" s="1"/>
  <c r="U146" i="1"/>
  <c r="U145" i="1" s="1"/>
  <c r="V146" i="1"/>
  <c r="V145" i="1" s="1"/>
  <c r="W146" i="1"/>
  <c r="W145" i="1" s="1"/>
  <c r="X146" i="1"/>
  <c r="X145" i="1" s="1"/>
  <c r="Y146" i="1"/>
  <c r="Y145" i="1" s="1"/>
  <c r="C158" i="1"/>
  <c r="C151" i="1"/>
  <c r="C147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D136" i="1"/>
  <c r="E136" i="1"/>
  <c r="E135" i="1" s="1"/>
  <c r="F136" i="1"/>
  <c r="G136" i="1"/>
  <c r="G135" i="1" s="1"/>
  <c r="H136" i="1"/>
  <c r="I136" i="1"/>
  <c r="I135" i="1" s="1"/>
  <c r="J136" i="1"/>
  <c r="K136" i="1"/>
  <c r="K135" i="1" s="1"/>
  <c r="L136" i="1"/>
  <c r="M136" i="1"/>
  <c r="M135" i="1" s="1"/>
  <c r="N136" i="1"/>
  <c r="O136" i="1"/>
  <c r="O135" i="1" s="1"/>
  <c r="P136" i="1"/>
  <c r="Q136" i="1"/>
  <c r="Q135" i="1" s="1"/>
  <c r="R136" i="1"/>
  <c r="S136" i="1"/>
  <c r="S135" i="1" s="1"/>
  <c r="T136" i="1"/>
  <c r="U136" i="1"/>
  <c r="U135" i="1" s="1"/>
  <c r="V136" i="1"/>
  <c r="W136" i="1"/>
  <c r="W135" i="1" s="1"/>
  <c r="X136" i="1"/>
  <c r="Y136" i="1"/>
  <c r="Y135" i="1" s="1"/>
  <c r="D129" i="1"/>
  <c r="D128" i="1" s="1"/>
  <c r="E129" i="1"/>
  <c r="E128" i="1" s="1"/>
  <c r="F129" i="1"/>
  <c r="F128" i="1" s="1"/>
  <c r="G129" i="1"/>
  <c r="G128" i="1" s="1"/>
  <c r="H129" i="1"/>
  <c r="H128" i="1" s="1"/>
  <c r="I129" i="1"/>
  <c r="I128" i="1" s="1"/>
  <c r="J129" i="1"/>
  <c r="J128" i="1" s="1"/>
  <c r="K129" i="1"/>
  <c r="K128" i="1" s="1"/>
  <c r="L129" i="1"/>
  <c r="L128" i="1" s="1"/>
  <c r="M129" i="1"/>
  <c r="M128" i="1" s="1"/>
  <c r="N129" i="1"/>
  <c r="N128" i="1" s="1"/>
  <c r="O129" i="1"/>
  <c r="O128" i="1" s="1"/>
  <c r="P129" i="1"/>
  <c r="P128" i="1" s="1"/>
  <c r="Q129" i="1"/>
  <c r="Q128" i="1" s="1"/>
  <c r="R129" i="1"/>
  <c r="R128" i="1" s="1"/>
  <c r="S129" i="1"/>
  <c r="S128" i="1" s="1"/>
  <c r="T129" i="1"/>
  <c r="T128" i="1" s="1"/>
  <c r="U129" i="1"/>
  <c r="U128" i="1" s="1"/>
  <c r="V129" i="1"/>
  <c r="V128" i="1" s="1"/>
  <c r="W129" i="1"/>
  <c r="W128" i="1" s="1"/>
  <c r="X129" i="1"/>
  <c r="X128" i="1" s="1"/>
  <c r="Y129" i="1"/>
  <c r="Y128" i="1" s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C127" i="1"/>
  <c r="C126" i="1" s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C125" i="1"/>
  <c r="C124" i="1" s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C116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21" i="1"/>
  <c r="C114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2" i="1"/>
  <c r="C99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D93" i="1"/>
  <c r="D92" i="1" s="1"/>
  <c r="E93" i="1"/>
  <c r="E92" i="1" s="1"/>
  <c r="F93" i="1"/>
  <c r="F92" i="1" s="1"/>
  <c r="G93" i="1"/>
  <c r="G92" i="1" s="1"/>
  <c r="H93" i="1"/>
  <c r="H92" i="1" s="1"/>
  <c r="I93" i="1"/>
  <c r="I92" i="1" s="1"/>
  <c r="J93" i="1"/>
  <c r="J92" i="1" s="1"/>
  <c r="K93" i="1"/>
  <c r="K92" i="1" s="1"/>
  <c r="L93" i="1"/>
  <c r="L92" i="1" s="1"/>
  <c r="M93" i="1"/>
  <c r="M92" i="1" s="1"/>
  <c r="N93" i="1"/>
  <c r="N92" i="1" s="1"/>
  <c r="O93" i="1"/>
  <c r="O92" i="1" s="1"/>
  <c r="P93" i="1"/>
  <c r="P92" i="1" s="1"/>
  <c r="Q93" i="1"/>
  <c r="Q92" i="1" s="1"/>
  <c r="R93" i="1"/>
  <c r="R92" i="1" s="1"/>
  <c r="S93" i="1"/>
  <c r="S92" i="1" s="1"/>
  <c r="T93" i="1"/>
  <c r="T92" i="1" s="1"/>
  <c r="U93" i="1"/>
  <c r="U92" i="1" s="1"/>
  <c r="V93" i="1"/>
  <c r="V92" i="1" s="1"/>
  <c r="W93" i="1"/>
  <c r="W92" i="1" s="1"/>
  <c r="X93" i="1"/>
  <c r="X92" i="1" s="1"/>
  <c r="Y93" i="1"/>
  <c r="Y92" i="1" s="1"/>
  <c r="C96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D64" i="1"/>
  <c r="D63" i="1" s="1"/>
  <c r="E64" i="1"/>
  <c r="E63" i="1" s="1"/>
  <c r="F64" i="1"/>
  <c r="F63" i="1" s="1"/>
  <c r="G64" i="1"/>
  <c r="G63" i="1" s="1"/>
  <c r="H64" i="1"/>
  <c r="H63" i="1" s="1"/>
  <c r="I64" i="1"/>
  <c r="I63" i="1" s="1"/>
  <c r="J64" i="1"/>
  <c r="J63" i="1" s="1"/>
  <c r="K64" i="1"/>
  <c r="K63" i="1" s="1"/>
  <c r="L64" i="1"/>
  <c r="L63" i="1" s="1"/>
  <c r="M64" i="1"/>
  <c r="M63" i="1" s="1"/>
  <c r="N64" i="1"/>
  <c r="N63" i="1" s="1"/>
  <c r="O64" i="1"/>
  <c r="O63" i="1" s="1"/>
  <c r="P64" i="1"/>
  <c r="P63" i="1" s="1"/>
  <c r="Q64" i="1"/>
  <c r="Q63" i="1" s="1"/>
  <c r="R64" i="1"/>
  <c r="R63" i="1" s="1"/>
  <c r="S64" i="1"/>
  <c r="S63" i="1" s="1"/>
  <c r="T64" i="1"/>
  <c r="T63" i="1" s="1"/>
  <c r="U64" i="1"/>
  <c r="U63" i="1" s="1"/>
  <c r="V64" i="1"/>
  <c r="V63" i="1" s="1"/>
  <c r="W64" i="1"/>
  <c r="W63" i="1" s="1"/>
  <c r="X64" i="1"/>
  <c r="X63" i="1" s="1"/>
  <c r="Y64" i="1"/>
  <c r="Y63" i="1" s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C57" i="1"/>
  <c r="C56" i="1" s="1"/>
  <c r="C59" i="1"/>
  <c r="C60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Q47" i="1"/>
  <c r="R47" i="1"/>
  <c r="S47" i="1"/>
  <c r="T47" i="1"/>
  <c r="U47" i="1"/>
  <c r="V47" i="1"/>
  <c r="W47" i="1"/>
  <c r="X47" i="1"/>
  <c r="Y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C52" i="1"/>
  <c r="C49" i="1"/>
  <c r="C50" i="1"/>
  <c r="Y42" i="1"/>
  <c r="Q42" i="1"/>
  <c r="R42" i="1"/>
  <c r="S42" i="1"/>
  <c r="T42" i="1"/>
  <c r="U42" i="1"/>
  <c r="V42" i="1"/>
  <c r="W42" i="1"/>
  <c r="X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C45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C21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C255" i="1" l="1"/>
  <c r="Y162" i="1"/>
  <c r="U162" i="1"/>
  <c r="Q162" i="1"/>
  <c r="M162" i="1"/>
  <c r="I162" i="1"/>
  <c r="E162" i="1"/>
  <c r="X106" i="1"/>
  <c r="V106" i="1"/>
  <c r="T106" i="1"/>
  <c r="R106" i="1"/>
  <c r="P106" i="1"/>
  <c r="N106" i="1"/>
  <c r="L106" i="1"/>
  <c r="J106" i="1"/>
  <c r="H106" i="1"/>
  <c r="F106" i="1"/>
  <c r="D106" i="1"/>
  <c r="X162" i="1"/>
  <c r="T162" i="1"/>
  <c r="P162" i="1"/>
  <c r="L162" i="1"/>
  <c r="H162" i="1"/>
  <c r="D162" i="1"/>
  <c r="X135" i="1"/>
  <c r="V135" i="1"/>
  <c r="T135" i="1"/>
  <c r="R135" i="1"/>
  <c r="P135" i="1"/>
  <c r="N135" i="1"/>
  <c r="L135" i="1"/>
  <c r="J135" i="1"/>
  <c r="H135" i="1"/>
  <c r="F135" i="1"/>
  <c r="D135" i="1"/>
  <c r="Y26" i="1"/>
  <c r="W26" i="1"/>
  <c r="U26" i="1"/>
  <c r="S26" i="1"/>
  <c r="Q26" i="1"/>
  <c r="O26" i="1"/>
  <c r="M26" i="1"/>
  <c r="K26" i="1"/>
  <c r="I26" i="1"/>
  <c r="G26" i="1"/>
  <c r="E26" i="1"/>
  <c r="N26" i="1"/>
  <c r="L26" i="1"/>
  <c r="J26" i="1"/>
  <c r="H26" i="1"/>
  <c r="F26" i="1"/>
  <c r="D26" i="1"/>
  <c r="Y106" i="1"/>
  <c r="W106" i="1"/>
  <c r="U106" i="1"/>
  <c r="S106" i="1"/>
  <c r="Q106" i="1"/>
  <c r="O106" i="1"/>
  <c r="M106" i="1"/>
  <c r="K106" i="1"/>
  <c r="I106" i="1"/>
  <c r="G106" i="1"/>
  <c r="E106" i="1"/>
  <c r="X26" i="1"/>
  <c r="V26" i="1"/>
  <c r="T26" i="1"/>
  <c r="R26" i="1"/>
  <c r="P26" i="1"/>
  <c r="Y8" i="1"/>
  <c r="W8" i="1"/>
  <c r="U8" i="1"/>
  <c r="S8" i="1"/>
  <c r="Q8" i="1"/>
  <c r="O8" i="1"/>
  <c r="M8" i="1"/>
  <c r="K8" i="1"/>
  <c r="I8" i="1"/>
  <c r="G8" i="1"/>
  <c r="E8" i="1"/>
  <c r="X8" i="1"/>
  <c r="V8" i="1"/>
  <c r="T8" i="1"/>
  <c r="R8" i="1"/>
  <c r="P8" i="1"/>
  <c r="N8" i="1"/>
  <c r="L8" i="1"/>
  <c r="J8" i="1"/>
  <c r="H8" i="1"/>
  <c r="F8" i="1"/>
  <c r="D8" i="1"/>
  <c r="C58" i="1"/>
  <c r="C241" i="1"/>
  <c r="C242" i="1"/>
  <c r="C243" i="1"/>
  <c r="C245" i="1"/>
  <c r="C244" i="1" s="1"/>
  <c r="C247" i="1"/>
  <c r="C248" i="1"/>
  <c r="C249" i="1"/>
  <c r="C251" i="1"/>
  <c r="C223" i="1"/>
  <c r="C224" i="1"/>
  <c r="C225" i="1"/>
  <c r="C227" i="1"/>
  <c r="C226" i="1" s="1"/>
  <c r="C229" i="1"/>
  <c r="C230" i="1"/>
  <c r="C233" i="1"/>
  <c r="C232" i="1" s="1"/>
  <c r="C231" i="1" s="1"/>
  <c r="C238" i="1"/>
  <c r="C237" i="1" s="1"/>
  <c r="C236" i="1" s="1"/>
  <c r="C218" i="1"/>
  <c r="C221" i="1"/>
  <c r="C215" i="1"/>
  <c r="C187" i="1"/>
  <c r="C189" i="1"/>
  <c r="C192" i="1"/>
  <c r="C194" i="1"/>
  <c r="C193" i="1" s="1"/>
  <c r="C197" i="1"/>
  <c r="C196" i="1" s="1"/>
  <c r="C199" i="1"/>
  <c r="C198" i="1" s="1"/>
  <c r="C202" i="1"/>
  <c r="C203" i="1"/>
  <c r="C204" i="1"/>
  <c r="C205" i="1"/>
  <c r="C207" i="1"/>
  <c r="C206" i="1" s="1"/>
  <c r="C209" i="1"/>
  <c r="C208" i="1" s="1"/>
  <c r="C212" i="1"/>
  <c r="C213" i="1"/>
  <c r="C178" i="1"/>
  <c r="C177" i="1" s="1"/>
  <c r="C155" i="1"/>
  <c r="C157" i="1"/>
  <c r="C156" i="1" s="1"/>
  <c r="C143" i="1"/>
  <c r="C144" i="1"/>
  <c r="C148" i="1"/>
  <c r="C149" i="1"/>
  <c r="C150" i="1"/>
  <c r="C153" i="1"/>
  <c r="C154" i="1"/>
  <c r="C132" i="1"/>
  <c r="C133" i="1"/>
  <c r="C134" i="1"/>
  <c r="C137" i="1"/>
  <c r="C138" i="1"/>
  <c r="C139" i="1"/>
  <c r="C141" i="1"/>
  <c r="C140" i="1" s="1"/>
  <c r="C119" i="1"/>
  <c r="C118" i="1" s="1"/>
  <c r="C122" i="1"/>
  <c r="C123" i="1"/>
  <c r="C130" i="1"/>
  <c r="C131" i="1"/>
  <c r="C10" i="1"/>
  <c r="C11" i="1"/>
  <c r="C13" i="1"/>
  <c r="C12" i="1" s="1"/>
  <c r="C15" i="1"/>
  <c r="C16" i="1"/>
  <c r="C18" i="1"/>
  <c r="C17" i="1" s="1"/>
  <c r="C20" i="1"/>
  <c r="C22" i="1"/>
  <c r="C24" i="1"/>
  <c r="C25" i="1"/>
  <c r="C28" i="1"/>
  <c r="C29" i="1"/>
  <c r="C30" i="1"/>
  <c r="C32" i="1"/>
  <c r="C33" i="1"/>
  <c r="C35" i="1"/>
  <c r="C37" i="1"/>
  <c r="C38" i="1"/>
  <c r="C39" i="1"/>
  <c r="C41" i="1"/>
  <c r="C40" i="1" s="1"/>
  <c r="C43" i="1"/>
  <c r="C44" i="1"/>
  <c r="C46" i="1"/>
  <c r="C48" i="1"/>
  <c r="C51" i="1"/>
  <c r="C53" i="1"/>
  <c r="C55" i="1"/>
  <c r="C54" i="1" s="1"/>
  <c r="C62" i="1"/>
  <c r="C61" i="1" s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9" i="1"/>
  <c r="C88" i="1" s="1"/>
  <c r="C91" i="1"/>
  <c r="C90" i="1" s="1"/>
  <c r="C94" i="1"/>
  <c r="C95" i="1"/>
  <c r="C97" i="1"/>
  <c r="C98" i="1"/>
  <c r="C100" i="1"/>
  <c r="C103" i="1"/>
  <c r="C104" i="1"/>
  <c r="C108" i="1"/>
  <c r="C109" i="1"/>
  <c r="C111" i="1"/>
  <c r="C112" i="1"/>
  <c r="C113" i="1"/>
  <c r="C115" i="1"/>
  <c r="C117" i="1"/>
  <c r="F7" i="1" l="1"/>
  <c r="F5" i="1" s="1"/>
  <c r="J7" i="1"/>
  <c r="J5" i="1" s="1"/>
  <c r="N7" i="1"/>
  <c r="N5" i="1" s="1"/>
  <c r="R7" i="1"/>
  <c r="R5" i="1" s="1"/>
  <c r="V7" i="1"/>
  <c r="V5" i="1" s="1"/>
  <c r="C246" i="1"/>
  <c r="C240" i="1"/>
  <c r="C188" i="1"/>
  <c r="C228" i="1"/>
  <c r="C201" i="1"/>
  <c r="C200" i="1" s="1"/>
  <c r="D7" i="1"/>
  <c r="D5" i="1" s="1"/>
  <c r="H7" i="1"/>
  <c r="H5" i="1" s="1"/>
  <c r="L7" i="1"/>
  <c r="L5" i="1" s="1"/>
  <c r="P7" i="1"/>
  <c r="P5" i="1" s="1"/>
  <c r="T7" i="1"/>
  <c r="T5" i="1" s="1"/>
  <c r="X7" i="1"/>
  <c r="X5" i="1" s="1"/>
  <c r="G7" i="1"/>
  <c r="G5" i="1" s="1"/>
  <c r="K7" i="1"/>
  <c r="K5" i="1" s="1"/>
  <c r="O7" i="1"/>
  <c r="O5" i="1" s="1"/>
  <c r="S7" i="1"/>
  <c r="S5" i="1" s="1"/>
  <c r="W7" i="1"/>
  <c r="W5" i="1" s="1"/>
  <c r="E7" i="1"/>
  <c r="E5" i="1" s="1"/>
  <c r="I7" i="1"/>
  <c r="I5" i="1" s="1"/>
  <c r="M7" i="1"/>
  <c r="M5" i="1" s="1"/>
  <c r="Q7" i="1"/>
  <c r="Q5" i="1" s="1"/>
  <c r="U7" i="1"/>
  <c r="U5" i="1" s="1"/>
  <c r="Y7" i="1"/>
  <c r="Y5" i="1" s="1"/>
  <c r="C142" i="1"/>
  <c r="C152" i="1"/>
  <c r="C146" i="1"/>
  <c r="C129" i="1"/>
  <c r="C128" i="1" s="1"/>
  <c r="C136" i="1"/>
  <c r="C135" i="1" s="1"/>
  <c r="C107" i="1"/>
  <c r="C110" i="1"/>
  <c r="C120" i="1"/>
  <c r="C93" i="1"/>
  <c r="C64" i="1"/>
  <c r="C63" i="1" s="1"/>
  <c r="C47" i="1"/>
  <c r="C42" i="1"/>
  <c r="C23" i="1"/>
  <c r="C34" i="1"/>
  <c r="C31" i="1"/>
  <c r="C27" i="1"/>
  <c r="C19" i="1"/>
  <c r="C9" i="1"/>
  <c r="C14" i="1"/>
  <c r="C214" i="1"/>
  <c r="C211" i="1" s="1"/>
  <c r="C217" i="1"/>
  <c r="C216" i="1" s="1"/>
  <c r="C222" i="1"/>
  <c r="C220" i="1" s="1"/>
  <c r="C253" i="1"/>
  <c r="C252" i="1" s="1"/>
  <c r="C176" i="1"/>
  <c r="C174" i="1" s="1"/>
  <c r="C186" i="1"/>
  <c r="C184" i="1" s="1"/>
  <c r="C169" i="1"/>
  <c r="C167" i="1" s="1"/>
  <c r="C165" i="1"/>
  <c r="C164" i="1" s="1"/>
  <c r="C163" i="1" s="1"/>
  <c r="C105" i="1"/>
  <c r="C101" i="1" s="1"/>
  <c r="C160" i="1"/>
  <c r="C159" i="1" s="1"/>
  <c r="C239" i="1" l="1"/>
  <c r="C219" i="1"/>
  <c r="C210" i="1"/>
  <c r="C145" i="1"/>
  <c r="C106" i="1"/>
  <c r="C92" i="1"/>
  <c r="C26" i="1"/>
  <c r="C8" i="1"/>
  <c r="C182" i="1"/>
  <c r="C181" i="1" s="1"/>
  <c r="C166" i="1" s="1"/>
  <c r="C162" i="1" l="1"/>
  <c r="C7" i="1"/>
  <c r="C5" i="1" l="1"/>
</calcChain>
</file>

<file path=xl/sharedStrings.xml><?xml version="1.0" encoding="utf-8"?>
<sst xmlns="http://schemas.openxmlformats.org/spreadsheetml/2006/main" count="1508" uniqueCount="737">
  <si>
    <t>Батецкий</t>
  </si>
  <si>
    <t>Боровичский</t>
  </si>
  <si>
    <t>Валдайский</t>
  </si>
  <si>
    <t>Волотовский</t>
  </si>
  <si>
    <t>Демянский</t>
  </si>
  <si>
    <t>Крестецкий</t>
  </si>
  <si>
    <t>Любытинский</t>
  </si>
  <si>
    <t>Маловишерский</t>
  </si>
  <si>
    <t>Маревский</t>
  </si>
  <si>
    <t>Мошенской</t>
  </si>
  <si>
    <t>Новгородский</t>
  </si>
  <si>
    <t>Окуловский</t>
  </si>
  <si>
    <t>Парфинский</t>
  </si>
  <si>
    <t xml:space="preserve">Пестовский </t>
  </si>
  <si>
    <t>Поддорский</t>
  </si>
  <si>
    <t>Солецкий</t>
  </si>
  <si>
    <t>Старорусский</t>
  </si>
  <si>
    <t>Хвойнинский</t>
  </si>
  <si>
    <t>Холмский</t>
  </si>
  <si>
    <t xml:space="preserve">Чудовский </t>
  </si>
  <si>
    <t>Шимский</t>
  </si>
  <si>
    <t>Великий Новгород</t>
  </si>
  <si>
    <t>Фармация</t>
  </si>
  <si>
    <t>Продавец, контролер-кассир</t>
  </si>
  <si>
    <t>Агрономия</t>
  </si>
  <si>
    <t>Технология машиностроения</t>
  </si>
  <si>
    <t>Ветеринария</t>
  </si>
  <si>
    <t>Почтовая связь</t>
  </si>
  <si>
    <t>Лечебное дело</t>
  </si>
  <si>
    <t>Станочник деревообрабатывающих станков</t>
  </si>
  <si>
    <t>Педиатрия</t>
  </si>
  <si>
    <t xml:space="preserve">Стоматология </t>
  </si>
  <si>
    <t>Всего</t>
  </si>
  <si>
    <t>(данные муниципальных районов, городского округа на 15.02.2014)</t>
  </si>
  <si>
    <t>Информация о потребности в кадрах на 2015 год</t>
  </si>
  <si>
    <t>код</t>
  </si>
  <si>
    <t>профессия/специальность/ направление</t>
  </si>
  <si>
    <t>Градостроительство</t>
  </si>
  <si>
    <t>Психиатрия-наркология</t>
  </si>
  <si>
    <t>Акушерство и гинекология</t>
  </si>
  <si>
    <t>31.08.21</t>
  </si>
  <si>
    <t>31.08.01</t>
  </si>
  <si>
    <t>36.05.01</t>
  </si>
  <si>
    <t>49.03.01</t>
  </si>
  <si>
    <t>44.02.01</t>
  </si>
  <si>
    <t>Дошкольное образование</t>
  </si>
  <si>
    <t>51.02.02</t>
  </si>
  <si>
    <t>Социально-культурная деятельность (по видам)</t>
  </si>
  <si>
    <t>38.02.02</t>
  </si>
  <si>
    <t>Страховое дело (по отраслям)</t>
  </si>
  <si>
    <t>38.01.02</t>
  </si>
  <si>
    <t>Шлифовщик-универсал</t>
  </si>
  <si>
    <t>15.01.08</t>
  </si>
  <si>
    <t>23.01.01</t>
  </si>
  <si>
    <t>23.01.03</t>
  </si>
  <si>
    <t>Оператор транспортного терминала (водитель погрузчика)</t>
  </si>
  <si>
    <t>Автомеханик (водитель автомобиля)</t>
  </si>
  <si>
    <t>35.01.14</t>
  </si>
  <si>
    <t>35.01.03</t>
  </si>
  <si>
    <t>35.01.05</t>
  </si>
  <si>
    <t xml:space="preserve">Контролер полуфабрикатов и изделий из древесины </t>
  </si>
  <si>
    <t>40.02.02</t>
  </si>
  <si>
    <t>Правоохранительная деятельность</t>
  </si>
  <si>
    <t>35.01.02</t>
  </si>
  <si>
    <t>Сварщик (электросварочные и газосварочные работы)</t>
  </si>
  <si>
    <t>01.03.01</t>
  </si>
  <si>
    <t>04.03.01</t>
  </si>
  <si>
    <t>15.01.09</t>
  </si>
  <si>
    <t>Машинист лесозаготовительных и трелевочных машин</t>
  </si>
  <si>
    <t>53.02.07</t>
  </si>
  <si>
    <t>Теория музыки</t>
  </si>
  <si>
    <t>15.01.30</t>
  </si>
  <si>
    <t>Слесарь</t>
  </si>
  <si>
    <t>43.01.07</t>
  </si>
  <si>
    <t>Слесарь по эксплуатации и ремонту газового оборудования</t>
  </si>
  <si>
    <t>31.08.19</t>
  </si>
  <si>
    <t>40.05.02</t>
  </si>
  <si>
    <t>Неврология</t>
  </si>
  <si>
    <t>31.08.42</t>
  </si>
  <si>
    <t>31.08.50</t>
  </si>
  <si>
    <t>Фтизиатрия</t>
  </si>
  <si>
    <t>31.08.59</t>
  </si>
  <si>
    <t>Офтальмология</t>
  </si>
  <si>
    <t>31.05.01</t>
  </si>
  <si>
    <t>Автоматизация технологических процессов и производств</t>
  </si>
  <si>
    <t>15.04.04</t>
  </si>
  <si>
    <t>Монтаж и техническая эксплуатация промышленного оборудования (по отраслям)</t>
  </si>
  <si>
    <t>15.02.02</t>
  </si>
  <si>
    <t>13.04.02</t>
  </si>
  <si>
    <t>Электроэнергетика и электротехника</t>
  </si>
  <si>
    <t>05.04.02</t>
  </si>
  <si>
    <t>География</t>
  </si>
  <si>
    <t>Юриспруденция</t>
  </si>
  <si>
    <t>Информационные системы и технологии</t>
  </si>
  <si>
    <t>09.04.02</t>
  </si>
  <si>
    <t>38.04.03</t>
  </si>
  <si>
    <t>Управление пресоналом</t>
  </si>
  <si>
    <t>Государственное и муниципальное управление</t>
  </si>
  <si>
    <t>53.03.06</t>
  </si>
  <si>
    <t>Музыкальное и музыкально-прикладное искусство</t>
  </si>
  <si>
    <t>Программная инженерия</t>
  </si>
  <si>
    <t>27.03.03</t>
  </si>
  <si>
    <t>Системный анализ и управление</t>
  </si>
  <si>
    <t>51.02.01</t>
  </si>
  <si>
    <t>Народное художественное творчество (по видам)</t>
  </si>
  <si>
    <t>52.02.02</t>
  </si>
  <si>
    <t>46.03.01</t>
  </si>
  <si>
    <t>История (учитель)</t>
  </si>
  <si>
    <t>05.03.02</t>
  </si>
  <si>
    <t>География (учитель)</t>
  </si>
  <si>
    <t>Математика (учитель)</t>
  </si>
  <si>
    <t>44.03.01</t>
  </si>
  <si>
    <t>Педагогическое образование (учитель начальных классов)</t>
  </si>
  <si>
    <t>Физическая культура (учитель)</t>
  </si>
  <si>
    <t>45.03.02</t>
  </si>
  <si>
    <t>Лингвистика (учитель иностранного языка)</t>
  </si>
  <si>
    <t>Мастер общестроительных работ</t>
  </si>
  <si>
    <t>08.01.07</t>
  </si>
  <si>
    <t>08.01.06</t>
  </si>
  <si>
    <t>Мастер сухого строительства</t>
  </si>
  <si>
    <t>Электромонтер по ремонту и обслуживанию электрооборудования (по отраслям)</t>
  </si>
  <si>
    <t>13.01.10</t>
  </si>
  <si>
    <t>Электромонтажник электрических сетей и электрооборудования</t>
  </si>
  <si>
    <t>08.01.18</t>
  </si>
  <si>
    <t>19.01.17</t>
  </si>
  <si>
    <t>Повар-кондитер</t>
  </si>
  <si>
    <t>Пекарь</t>
  </si>
  <si>
    <t>19.01.04</t>
  </si>
  <si>
    <t>35.02.07</t>
  </si>
  <si>
    <t>Механизация сельского хозяйства</t>
  </si>
  <si>
    <t>35.01.23</t>
  </si>
  <si>
    <t>Хозяйка(ин) усадьбы (оператор машинного доения)</t>
  </si>
  <si>
    <t>08.01.19</t>
  </si>
  <si>
    <t>Электромонтажник по силовым сетям и электрооборудованию</t>
  </si>
  <si>
    <t>Технология продукции общественного питания</t>
  </si>
  <si>
    <t>19.02.10</t>
  </si>
  <si>
    <t>38.02.01</t>
  </si>
  <si>
    <t>Экономика и бухгалтерский учет (по отраслям)</t>
  </si>
  <si>
    <t>Товароведение и экспертиза качества потребительских товаров</t>
  </si>
  <si>
    <t>38.02.05</t>
  </si>
  <si>
    <t>31.02.01</t>
  </si>
  <si>
    <t>34.01.01</t>
  </si>
  <si>
    <t>Младшая медицинская сестра по уходу за больными</t>
  </si>
  <si>
    <t>09.03.04</t>
  </si>
  <si>
    <t>38.03.02</t>
  </si>
  <si>
    <t>Менеджмен</t>
  </si>
  <si>
    <t>38.03.03</t>
  </si>
  <si>
    <t>Управление персоналом</t>
  </si>
  <si>
    <t>31.08.09</t>
  </si>
  <si>
    <t>Рентгенология</t>
  </si>
  <si>
    <t>31.08.58</t>
  </si>
  <si>
    <t>Оториноларингология</t>
  </si>
  <si>
    <t>53.02.01</t>
  </si>
  <si>
    <t>Музыкальное образование</t>
  </si>
  <si>
    <t>40.03.01</t>
  </si>
  <si>
    <t>37.03.01</t>
  </si>
  <si>
    <t>Психология</t>
  </si>
  <si>
    <t>Зоотехния</t>
  </si>
  <si>
    <t>21.02.08</t>
  </si>
  <si>
    <t>Прикладная геодезия</t>
  </si>
  <si>
    <t>35.01.01</t>
  </si>
  <si>
    <t>35.03.04</t>
  </si>
  <si>
    <t>Агорномия</t>
  </si>
  <si>
    <t>36.03.02</t>
  </si>
  <si>
    <t>31.05.02</t>
  </si>
  <si>
    <t>45.03.01</t>
  </si>
  <si>
    <t>35.01.04</t>
  </si>
  <si>
    <t>Оператор линии и установок в деревообработке</t>
  </si>
  <si>
    <t>13.01.01</t>
  </si>
  <si>
    <t>Машинист котлов</t>
  </si>
  <si>
    <t>15.01.05</t>
  </si>
  <si>
    <t>11.01.07</t>
  </si>
  <si>
    <t>Электромонтер по ремонту линейно-кабельных сооружений телефонной связи и проводного вещания</t>
  </si>
  <si>
    <t>08.01.10</t>
  </si>
  <si>
    <t>Мастер жилищно-коммунального хозяйства</t>
  </si>
  <si>
    <t>08.01.21</t>
  </si>
  <si>
    <t>Монтажник электрических подъемников (лифтов)</t>
  </si>
  <si>
    <t>29.01.29</t>
  </si>
  <si>
    <t>Мастер столярного и мебельного производства</t>
  </si>
  <si>
    <t>Мастер по лесному хозяйству</t>
  </si>
  <si>
    <t>15.01.15</t>
  </si>
  <si>
    <t>Наладчик технологического оборудования в производстве строительных материалов</t>
  </si>
  <si>
    <t>35.02.01</t>
  </si>
  <si>
    <t>Лесное и лесо-парковое хозяйство</t>
  </si>
  <si>
    <t>13.02.02</t>
  </si>
  <si>
    <t>Теплоснабжение и теплотехническое оборудование</t>
  </si>
  <si>
    <t>19.02.03</t>
  </si>
  <si>
    <t>Технология хлеба, кондитерских и макаронных изделий</t>
  </si>
  <si>
    <t>Программирование в компьютерных системах</t>
  </si>
  <si>
    <t>09.02.03</t>
  </si>
  <si>
    <t>Сестринское дело</t>
  </si>
  <si>
    <t>34.02.01</t>
  </si>
  <si>
    <t>31.02.05</t>
  </si>
  <si>
    <t>Стоматология ортопедическая</t>
  </si>
  <si>
    <t>31.02.03</t>
  </si>
  <si>
    <t>Лабораторная диагностика</t>
  </si>
  <si>
    <t>53.02.03</t>
  </si>
  <si>
    <t>Инструментальное исполнительство (по видам инструментов)</t>
  </si>
  <si>
    <t>Искусство танца (хореограф)</t>
  </si>
  <si>
    <t>54.02.02</t>
  </si>
  <si>
    <t>Декоративно-прикладное искусство и народные промыслы (по видам)</t>
  </si>
  <si>
    <t>53.02.05</t>
  </si>
  <si>
    <t>Сольное и хоровое народное пение</t>
  </si>
  <si>
    <t>Технология лесозаготовительных и деревоперерабатывающих производств</t>
  </si>
  <si>
    <t>35.03.02</t>
  </si>
  <si>
    <t>13.03.01</t>
  </si>
  <si>
    <t>Теплоэнергетика и теплотехника</t>
  </si>
  <si>
    <t>38.03.01</t>
  </si>
  <si>
    <t>Экономика</t>
  </si>
  <si>
    <t>39.03.02</t>
  </si>
  <si>
    <t>Социальная работа</t>
  </si>
  <si>
    <t>55.05.02</t>
  </si>
  <si>
    <t>Звукорежиссура аудиовизуальных искусств</t>
  </si>
  <si>
    <t>Декоративно-прикладное искусство и народные промыслы</t>
  </si>
  <si>
    <t>54.03.02</t>
  </si>
  <si>
    <t>Биология (учитель)</t>
  </si>
  <si>
    <t>06.03.01</t>
  </si>
  <si>
    <t>03.03.01</t>
  </si>
  <si>
    <t>Прикладные математиука и физика (учитель)</t>
  </si>
  <si>
    <t>Химия (учитель)</t>
  </si>
  <si>
    <t>44.03.04</t>
  </si>
  <si>
    <t>Профессиональное обучени (учитель технологии)</t>
  </si>
  <si>
    <t>31.08.02</t>
  </si>
  <si>
    <t>Анестезиология-реаниматология</t>
  </si>
  <si>
    <t>Неонатология</t>
  </si>
  <si>
    <t>31.08.18</t>
  </si>
  <si>
    <t>08.03.01</t>
  </si>
  <si>
    <t>Строительство</t>
  </si>
  <si>
    <t>Мастер столярно-плотничных и паркетных работ</t>
  </si>
  <si>
    <t>08.01.05</t>
  </si>
  <si>
    <t>44.02.02</t>
  </si>
  <si>
    <t>Преподавание в начальных классах</t>
  </si>
  <si>
    <t>01.03.02</t>
  </si>
  <si>
    <t>07.03.04</t>
  </si>
  <si>
    <t>07.03.01</t>
  </si>
  <si>
    <t>Архитектура</t>
  </si>
  <si>
    <t>34.03.01</t>
  </si>
  <si>
    <t>36.03.01</t>
  </si>
  <si>
    <t>Ветеринарно-санитарная экспертиза</t>
  </si>
  <si>
    <t>38.03.06</t>
  </si>
  <si>
    <t>Торговое дело</t>
  </si>
  <si>
    <t>43.03.03</t>
  </si>
  <si>
    <t>Гостиничное дело</t>
  </si>
  <si>
    <t>44.03.05</t>
  </si>
  <si>
    <t>Педагогическое образование (с двумя профилями подготовки)</t>
  </si>
  <si>
    <t>Филология (учитель русского языка)</t>
  </si>
  <si>
    <t>13.01.05</t>
  </si>
  <si>
    <t>Электромонтер по техническому обслуживанию электростанций и сетей</t>
  </si>
  <si>
    <t>36.02.01</t>
  </si>
  <si>
    <t>31.05.03</t>
  </si>
  <si>
    <t>33.05.01</t>
  </si>
  <si>
    <t>11.01.01</t>
  </si>
  <si>
    <t>Монтажник радиоэлектронной аппаратуры и приборов</t>
  </si>
  <si>
    <t>11.01.11</t>
  </si>
  <si>
    <t>Наладчик технологического оборудования (электронная техника)</t>
  </si>
  <si>
    <t>15.01.20</t>
  </si>
  <si>
    <t>Слесарь по контрольно-измерительным приборам и автоматике</t>
  </si>
  <si>
    <t>15.01.26</t>
  </si>
  <si>
    <t>Токарь-универсал</t>
  </si>
  <si>
    <t>15.01.27</t>
  </si>
  <si>
    <t>Фрезеровщик-универсал</t>
  </si>
  <si>
    <t>15.02.08</t>
  </si>
  <si>
    <t>18.01.03</t>
  </si>
  <si>
    <t>Аппаратчик-оператор экологических установок</t>
  </si>
  <si>
    <t>23.01.06</t>
  </si>
  <si>
    <t>Машинист дорожных и строительных машин</t>
  </si>
  <si>
    <t>Слесарь по ремонту строительных машин</t>
  </si>
  <si>
    <t>23.01.08</t>
  </si>
  <si>
    <t>Тракторист-машинист сельскохозяйственного производства</t>
  </si>
  <si>
    <t>35.01.13</t>
  </si>
  <si>
    <t>43.01.01</t>
  </si>
  <si>
    <t>Официант, бармен</t>
  </si>
  <si>
    <t>35.02.05</t>
  </si>
  <si>
    <t>31.08.38</t>
  </si>
  <si>
    <t>Косметология</t>
  </si>
  <si>
    <t>31.08.39</t>
  </si>
  <si>
    <t>Лечебная физкультура и спортивная медицина</t>
  </si>
  <si>
    <t>51.03.02</t>
  </si>
  <si>
    <t>Народная художественная культура</t>
  </si>
  <si>
    <t>Станочник-обработчик (станочник-распиловщик)</t>
  </si>
  <si>
    <t>35.01.15</t>
  </si>
  <si>
    <t>Электромонтер по ремонту и обслуживанию электрооборудования в сельскохозяйственном производстве</t>
  </si>
  <si>
    <t>35.03.06</t>
  </si>
  <si>
    <t>Агроинженерия</t>
  </si>
  <si>
    <t>49.02.01</t>
  </si>
  <si>
    <t xml:space="preserve">Физическая культура </t>
  </si>
  <si>
    <t>09.03.01</t>
  </si>
  <si>
    <t>Информатика и вычислительная техника</t>
  </si>
  <si>
    <t>44.03.02</t>
  </si>
  <si>
    <t>Психолого-педагогическое образование</t>
  </si>
  <si>
    <t>31.02.02</t>
  </si>
  <si>
    <t>Акушерское дело</t>
  </si>
  <si>
    <t>31.08.07</t>
  </si>
  <si>
    <t>Патологическая анатомия</t>
  </si>
  <si>
    <t>31.08.49</t>
  </si>
  <si>
    <t>Терапия</t>
  </si>
  <si>
    <t>31.08.66</t>
  </si>
  <si>
    <t>Травмотология и ортопедия</t>
  </si>
  <si>
    <t>Хирургия</t>
  </si>
  <si>
    <t>Клиническая лабораторная диагностика</t>
  </si>
  <si>
    <t>31.08.05</t>
  </si>
  <si>
    <t>31.08.53</t>
  </si>
  <si>
    <t>Эндокринология</t>
  </si>
  <si>
    <t>08.01.04</t>
  </si>
  <si>
    <t>Кровельщик</t>
  </si>
  <si>
    <t>08.01.08</t>
  </si>
  <si>
    <t>Мастер отделочных строительных работ</t>
  </si>
  <si>
    <t>15.01.17</t>
  </si>
  <si>
    <t>Элктромеханик по торговому  и холодильному оборудованию</t>
  </si>
  <si>
    <t>31.08.11</t>
  </si>
  <si>
    <t>Ультразвуковая диагностика</t>
  </si>
  <si>
    <t>09.04.01</t>
  </si>
  <si>
    <t>Информатика и вычислительная техника (магистр)</t>
  </si>
  <si>
    <t>02.03.02</t>
  </si>
  <si>
    <t>Математическое обеспечение и администрирование информационных систем</t>
  </si>
  <si>
    <t>03.03.02</t>
  </si>
  <si>
    <t>Библиотечно-информационная деятельность</t>
  </si>
  <si>
    <t>51.04.05</t>
  </si>
  <si>
    <t>Режиссура театрализванных представлений и праздников</t>
  </si>
  <si>
    <t>53.05.02</t>
  </si>
  <si>
    <t>Художественное руководство симфоническим оркестром и академическим хором</t>
  </si>
  <si>
    <t>53.03.02</t>
  </si>
  <si>
    <t>Музыкально-инструментальное искусство</t>
  </si>
  <si>
    <t>51.03.06</t>
  </si>
  <si>
    <t>Библиотековедение</t>
  </si>
  <si>
    <t>51.02.03</t>
  </si>
  <si>
    <t>36.02.02</t>
  </si>
  <si>
    <t>36.04.02</t>
  </si>
  <si>
    <t>Зоотехния (магистр)</t>
  </si>
  <si>
    <t>35.04.04</t>
  </si>
  <si>
    <t>Агрономия (магистр)</t>
  </si>
  <si>
    <t>08.02.01</t>
  </si>
  <si>
    <t>Строительство и эксплуатация зданий и сооружений</t>
  </si>
  <si>
    <t>38.02.04</t>
  </si>
  <si>
    <t>Коммерция (по отраслям)</t>
  </si>
  <si>
    <t>54.01.14</t>
  </si>
  <si>
    <t>Резчик</t>
  </si>
  <si>
    <t>Операционная деятельность в логистике</t>
  </si>
  <si>
    <t>38.02.03</t>
  </si>
  <si>
    <t>20.02.01</t>
  </si>
  <si>
    <t>Рациональное использование природохозяйственных комплексов</t>
  </si>
  <si>
    <t>08.05.01</t>
  </si>
  <si>
    <t>Строительство уникальных зданий и сооружений</t>
  </si>
  <si>
    <t>Дизайн архитектурной среды</t>
  </si>
  <si>
    <t>Физика (учитель)</t>
  </si>
  <si>
    <t>44.03.03</t>
  </si>
  <si>
    <t>Дефектология</t>
  </si>
  <si>
    <t>49.03.02</t>
  </si>
  <si>
    <t>Физическая культура для лиц с отклонениями в состоянии здоровья (адаптивная физическая культура)</t>
  </si>
  <si>
    <t>35.03.01</t>
  </si>
  <si>
    <t>Лесное дело</t>
  </si>
  <si>
    <t>31.08.67</t>
  </si>
  <si>
    <t>22.01.06</t>
  </si>
  <si>
    <t>Оператор-обработчик цветных металлов</t>
  </si>
  <si>
    <t>15.01.25</t>
  </si>
  <si>
    <t>Станочник (металлообработка)</t>
  </si>
  <si>
    <t>35.01.06</t>
  </si>
  <si>
    <t>Машинист машин по производству бумаги и картона</t>
  </si>
  <si>
    <t>35.01.07</t>
  </si>
  <si>
    <t>Сушильшик в бумажном произвдстве</t>
  </si>
  <si>
    <t>36.01.02</t>
  </si>
  <si>
    <t>Мастер животноводства</t>
  </si>
  <si>
    <t>11.02.12</t>
  </si>
  <si>
    <t>08.02.02</t>
  </si>
  <si>
    <t>Строительство и эксплуатация инженерных сооружений</t>
  </si>
  <si>
    <t>10.02.01</t>
  </si>
  <si>
    <t>Организация и технология защиты информации</t>
  </si>
  <si>
    <t>16.05.01</t>
  </si>
  <si>
    <t>Специальные системы жизнеобеспечения</t>
  </si>
  <si>
    <t>10.05.03</t>
  </si>
  <si>
    <t>Информационная безопасность автоматизированных систем</t>
  </si>
  <si>
    <t>Химическая технология энергонасыщенных материалов и изделий</t>
  </si>
  <si>
    <t>18.05.01</t>
  </si>
  <si>
    <t>06.05.01</t>
  </si>
  <si>
    <t>Биоинженерия и биоинформатика</t>
  </si>
  <si>
    <t>37.05.02</t>
  </si>
  <si>
    <t>Психология служебной деятельности</t>
  </si>
  <si>
    <t>45.05.01</t>
  </si>
  <si>
    <t>Перевод и переводоведение</t>
  </si>
  <si>
    <t>Машинист крана (крановщик</t>
  </si>
  <si>
    <t>23.01.07</t>
  </si>
  <si>
    <t>08.01.14</t>
  </si>
  <si>
    <t>Монтажник санитарно-технических, вентиляционных систем и оборудования</t>
  </si>
  <si>
    <t>09.01.01</t>
  </si>
  <si>
    <t>Наладчик аппаратного и программного обеспечения</t>
  </si>
  <si>
    <t>12.01.02</t>
  </si>
  <si>
    <t>Оптик-механик</t>
  </si>
  <si>
    <t>05.02.01</t>
  </si>
  <si>
    <t>Картография</t>
  </si>
  <si>
    <t>Гостиничный сервис</t>
  </si>
  <si>
    <t>Техническое обслуживание и ремонт автомобильного транспорта</t>
  </si>
  <si>
    <t>23.02.03</t>
  </si>
  <si>
    <t>Электрификация и автоматизация сельского хозяйства</t>
  </si>
  <si>
    <t>35.02.08</t>
  </si>
  <si>
    <t>43.02.01</t>
  </si>
  <si>
    <t>43.02.10</t>
  </si>
  <si>
    <t>Туризм</t>
  </si>
  <si>
    <t>15.02.07</t>
  </si>
  <si>
    <t>Автоматизация технологических процессов и производств (по отраслям)</t>
  </si>
  <si>
    <t>13.03.02</t>
  </si>
  <si>
    <t>31.08.12</t>
  </si>
  <si>
    <t>Функциональная диагностика</t>
  </si>
  <si>
    <t>35.01.11</t>
  </si>
  <si>
    <t>Мастер сельскохозяйственного производства</t>
  </si>
  <si>
    <t>33.02.01</t>
  </si>
  <si>
    <t>Овощевод защищенного грунта</t>
  </si>
  <si>
    <t>35.01.10</t>
  </si>
  <si>
    <t>Младший ветеринарный фельдшер</t>
  </si>
  <si>
    <t>36.01.01</t>
  </si>
  <si>
    <t>15.01.19</t>
  </si>
  <si>
    <t>Наладчик контрольно-измерительных приборов и автоматики</t>
  </si>
  <si>
    <t>29.01.08</t>
  </si>
  <si>
    <t>Оператор швейного оборудования</t>
  </si>
  <si>
    <t>53.02.06</t>
  </si>
  <si>
    <t>Хоровое дирижирование</t>
  </si>
  <si>
    <t>44.02.03</t>
  </si>
  <si>
    <t>Педагогика дополнительного образования</t>
  </si>
  <si>
    <t>Технология транспортных процессов</t>
  </si>
  <si>
    <t>23.03.01</t>
  </si>
  <si>
    <t>35.03.03</t>
  </si>
  <si>
    <t>Агрохимия и агропочвоведение</t>
  </si>
  <si>
    <t>15.03.02</t>
  </si>
  <si>
    <t>Технологические машины и оборудование</t>
  </si>
  <si>
    <t>05.03.06</t>
  </si>
  <si>
    <t>Экология и природопользование</t>
  </si>
  <si>
    <t>15.05.01</t>
  </si>
  <si>
    <t>Проектирование технологических машин и комплексов</t>
  </si>
  <si>
    <t>Прикладная математика и информатика (учитель)</t>
  </si>
  <si>
    <t>13.03.03</t>
  </si>
  <si>
    <t>Энергетическое  машиностроение</t>
  </si>
  <si>
    <t>15.03.03</t>
  </si>
  <si>
    <t>Прикладная механика</t>
  </si>
  <si>
    <t>19.03.04</t>
  </si>
  <si>
    <t>Технология продукции и организация общественного питания</t>
  </si>
  <si>
    <t>23.03.03</t>
  </si>
  <si>
    <t>Эксплуатация транспортно-технологических машин и комплексов</t>
  </si>
  <si>
    <t>35.03.07</t>
  </si>
  <si>
    <t>Технология производства и переработки сельскохозяйственной продукции</t>
  </si>
  <si>
    <t>38.03.04</t>
  </si>
  <si>
    <t>38.03.07</t>
  </si>
  <si>
    <t>Товароведение</t>
  </si>
  <si>
    <t>42.03.01</t>
  </si>
  <si>
    <t>Реклама и связи с общественностью</t>
  </si>
  <si>
    <t>54.03.03</t>
  </si>
  <si>
    <t>Искусство костюма и текстиля</t>
  </si>
  <si>
    <t>08.01.09</t>
  </si>
  <si>
    <t>Слесарь по строительно-монтажным работам</t>
  </si>
  <si>
    <t>09.01.02</t>
  </si>
  <si>
    <t>Наладчик компьютерных сетей</t>
  </si>
  <si>
    <t>11.01.04</t>
  </si>
  <si>
    <t>Монтажник оборудования радио- и телефонной связи</t>
  </si>
  <si>
    <t>13.01.07</t>
  </si>
  <si>
    <t>Электромонтер по ремонту электросетей</t>
  </si>
  <si>
    <t>15.01.13</t>
  </si>
  <si>
    <t>Монтажник технологического оборудования (по видам оборудования)</t>
  </si>
  <si>
    <t>19.01.09</t>
  </si>
  <si>
    <t>Наладчик оборудования в производстве пищевой продукции (по отраслям производства)</t>
  </si>
  <si>
    <t>20.01.01</t>
  </si>
  <si>
    <t>Пожарный</t>
  </si>
  <si>
    <t>38.01.03</t>
  </si>
  <si>
    <t>Контролер банка</t>
  </si>
  <si>
    <t>43.01.02</t>
  </si>
  <si>
    <t>Парикмахер</t>
  </si>
  <si>
    <t>38.00.00</t>
  </si>
  <si>
    <t>ЭКОНМИКА И УПРАВЛЕНИЕ</t>
  </si>
  <si>
    <t>08.02.04</t>
  </si>
  <si>
    <t>Водоснабжение и водоотведение</t>
  </si>
  <si>
    <t>ТЕХНИКА И ТЕХНОЛОГИИ СТРОИТЕЛЬСТВА</t>
  </si>
  <si>
    <t>08.00.00</t>
  </si>
  <si>
    <t>08.02.05</t>
  </si>
  <si>
    <t>08.02.07</t>
  </si>
  <si>
    <t>08.02.08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</si>
  <si>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</si>
  <si>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</si>
  <si>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Строительство и эксплуатация автомобильных дорог и аэродромов</t>
  </si>
  <si>
    <t>13.02.03</t>
  </si>
  <si>
    <t>Электрические станции, сети и системы</t>
  </si>
  <si>
    <t>15.02.01</t>
  </si>
  <si>
    <t>15.00.00</t>
  </si>
  <si>
    <t>МАШИНОСТРОЕНИЕ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</si>
  <si>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</si>
  <si>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</si>
  <si>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</si>
  <si>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</si>
  <si>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ЭКОНОМИКА И УПРАВЛЕНИЕ</t>
  </si>
  <si>
    <t>51.05.01</t>
  </si>
  <si>
    <t>Звукорежиссура культурно-массовых представлений и концертных программ</t>
  </si>
  <si>
    <t>51.03.03</t>
  </si>
  <si>
    <t>Социально-культурная деятельность</t>
  </si>
  <si>
    <t>40.05.01</t>
  </si>
  <si>
    <t>Правовое обеспечение национальной безопасности</t>
  </si>
  <si>
    <t>09.02.01</t>
  </si>
  <si>
    <t>Компьютерные системы и комплексы</t>
  </si>
  <si>
    <t>20.02.04</t>
  </si>
  <si>
    <t>Пожарная безопасность</t>
  </si>
  <si>
    <t>МАТЕМАТИКА И ЕСТЕСТВЕННЫ НАУКИ</t>
  </si>
  <si>
    <t>01.00.00</t>
  </si>
  <si>
    <t>МАТЕМАТИКА И МЕХАНИКА</t>
  </si>
  <si>
    <t>КОМПЬЮТЕРНЫЕ И ИНФОРМАЦИОННЫЕ НАУКИ</t>
  </si>
  <si>
    <t>02.00.02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</si>
  <si>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</si>
  <si>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</si>
  <si>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</si>
  <si>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</si>
  <si>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</si>
  <si>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</si>
  <si>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</si>
  <si>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</si>
  <si>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</si>
  <si>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</si>
  <si>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ИНЖЕНЕРНОЕ ДЕЛО, ТЕХНОЛОГИИ И ТЕХНИЧЕСКИЕ НАУКИ</t>
  </si>
  <si>
    <t>09.00.00</t>
  </si>
  <si>
    <t>ИНФОРМАТИКА И ВЫЧИСЛИТЕЛЬНАЯ ТЕХНИКА</t>
  </si>
  <si>
    <t>10.00.00</t>
  </si>
  <si>
    <t xml:space="preserve">Информационная безопасность </t>
  </si>
  <si>
    <t>ЭЛЕКТРО- И ТПЛОЭНЕРГЕТИКА</t>
  </si>
  <si>
    <t>18.00.00</t>
  </si>
  <si>
    <t>ХИМИЧЕСКИЕ ТЕХНОЛОГИИ</t>
  </si>
  <si>
    <t>19.00.00</t>
  </si>
  <si>
    <t>ПРОМЫШЛЕННАЯ ЭКОЛОГИЯ И БИОТЕХНОЛОГИИ</t>
  </si>
  <si>
    <t>23.00.00</t>
  </si>
  <si>
    <t>ТЕХНИКА И ТЕХНОЛОГИЯ НАЗЕМНОГО ТРАНСПОРТА</t>
  </si>
  <si>
    <t>27.00.00</t>
  </si>
  <si>
    <t>УПРАВЛЕНИЕ В ТЕХНИЧЕСКИХ СИСТЕМАХ</t>
  </si>
  <si>
    <t>ЗДРАВООХРАНЕНИЕ И МЕДИЦИНСКИЕ НАУКИ</t>
  </si>
  <si>
    <t>31.00.00</t>
  </si>
  <si>
    <t>КЛИНИЧЕСКАЯ МЕДИЦИНА</t>
  </si>
  <si>
    <t>33.00.00</t>
  </si>
  <si>
    <t>ФАРМАЦИЯ</t>
  </si>
  <si>
    <t>34.00.00</t>
  </si>
  <si>
    <t>СЕСТРИНСКОЕ ДЕЛО</t>
  </si>
  <si>
    <t>35.00.00</t>
  </si>
  <si>
    <t>СЕЛЬСКОЕ ХОЗЯЙСТВО И СЕЛЬСКОХОЗЯЙСТВЕННЫЕ НАУКИ</t>
  </si>
  <si>
    <t>36.00.00</t>
  </si>
  <si>
    <t>ВЕТЕРИНАРИЯ И ЗООТЕХНИЯ</t>
  </si>
  <si>
    <t>СЕЛЬСКОЕ, ЛЕСНОЕ И РЫБНОЕ ХОЗЯЙСТВО</t>
  </si>
  <si>
    <t>НАУКИ ОБ ОБЩЕСТВЕ</t>
  </si>
  <si>
    <t>37.00.00</t>
  </si>
  <si>
    <t>ПСИХОЛОГИЧЕСКИЕ НАУКИ</t>
  </si>
  <si>
    <t>39.00.00</t>
  </si>
  <si>
    <t>СОЦИОЛОГИЯ И СОЦИАЛЬНАЯ РАБОТА</t>
  </si>
  <si>
    <t>40.00.00</t>
  </si>
  <si>
    <t>ЮРИСПРУДЕНЦИЯ</t>
  </si>
  <si>
    <t>42.00.00</t>
  </si>
  <si>
    <t>СРЕДСТВА МАССОВОЙ ИНФОРМАЦИИ И ИНФОРМАЦИОННО-БИБЛИОТЕЧНОЕ ДЕЛО</t>
  </si>
  <si>
    <t>44.00.00</t>
  </si>
  <si>
    <t>ОБРАЗОВАНИЕ И ПЕДАГОГИКА</t>
  </si>
  <si>
    <t>43.00.00</t>
  </si>
  <si>
    <t>СЕРВИС И ТУРИЗМ</t>
  </si>
  <si>
    <t>45.00.00</t>
  </si>
  <si>
    <t>ЯЗЫКОЗНАНИЕ И ЛИТЕРАТУРОВЕДЕНИЕ</t>
  </si>
  <si>
    <t>46.00.00</t>
  </si>
  <si>
    <t>ГУМАНИТАРНЫЕ НАУКИ</t>
  </si>
  <si>
    <t>ИСТОРИЯ И АРХЕОЛОГИЯ</t>
  </si>
  <si>
    <t>49.00.00</t>
  </si>
  <si>
    <t>ФИЗИЧЕСКАЯ КУЛЬТУРА И СПОРТ</t>
  </si>
  <si>
    <t>51.00.00</t>
  </si>
  <si>
    <t>КУЛЬТУРОВЕДЕНИЕ И СОЦИАЛЬНО-КУЛЬТУРНЫЕ ПРОЕКТЫ</t>
  </si>
  <si>
    <t>53.00.00</t>
  </si>
  <si>
    <t>ИСКУССТВО И КУЛЬТУРА</t>
  </si>
  <si>
    <t>МУЗЫКАЛЬНОЕ ИСКУССТВО</t>
  </si>
  <si>
    <t>54.00.00</t>
  </si>
  <si>
    <t>ИЗОБРАЗИТЕЛЬНОЕ И ПРИКЛАДНЫЕ ВИДЫ ИСКУССТВА</t>
  </si>
  <si>
    <t>55.00.00</t>
  </si>
  <si>
    <t>ЭКРАННЫЕ ИСКУССТВА</t>
  </si>
  <si>
    <t>13.00.00</t>
  </si>
  <si>
    <t>09.03.02</t>
  </si>
  <si>
    <t>Инофрмационные системы и технологии</t>
  </si>
  <si>
    <t>ВЫСШЕЕ ОБРАЗОВАНИЕ</t>
  </si>
  <si>
    <t>МАТЕМАТИЧЕСКИЕ И ЕСТЕСТВЕННЫЕ НАУКИ</t>
  </si>
  <si>
    <t xml:space="preserve">Мастер по техническому обслуживанию и ремонту машинно-тракторного парка </t>
  </si>
  <si>
    <t>19.01.13</t>
  </si>
  <si>
    <t>Обработчик птицы и кроликов</t>
  </si>
  <si>
    <t>ИНФОРМАЦИОННАЯ БЕЗОПАСНОСТЬ</t>
  </si>
  <si>
    <t>11.00.00</t>
  </si>
  <si>
    <t>ЭЛЕКТРОНИКА, РАДИОТЕХНИКА И СИСТЕМЫ СВЯЗИ</t>
  </si>
  <si>
    <t>ЭЛЕКТРО- И ТЕПЛОЭНЕРГЕТИКА</t>
  </si>
  <si>
    <t>20.00.00</t>
  </si>
  <si>
    <t>ТЕХНОСФЕРНАЯ БЕЗОПАСНОСТЬ И ПРИРОДООБУСТРОЙСТВО</t>
  </si>
  <si>
    <t>ПРИКЛАДНАЯ ГЕОЛОГИЯ, ГОРНОЕ ДЕЛО, НЕФТЕГАЗОВОЕ ДЕЛО И ГЕОДЕЗИЯ</t>
  </si>
  <si>
    <t>21.00.00</t>
  </si>
  <si>
    <t>ОБРАЗОВАНИЕ И ПЕДАГОГИЧЕСКИЕ НАУКИ</t>
  </si>
  <si>
    <t>КУЛЬТУРОВЕДЕНИЕ И СОЦИОКУЛЬТУРНВЕ ПРОЕКТЫ</t>
  </si>
  <si>
    <t>52.00.00</t>
  </si>
  <si>
    <t>СЦЕНИЧЕСКИЕ ИСКУССТВА И ЛИТЕРАТУРНОЕ ТВОРЧЕСТВО</t>
  </si>
  <si>
    <t>ИЗОБРАЗИТЕЛЬНОЕ И ПРИКЛАДНЫЕ ВИДЫ ИСКУССТВ</t>
  </si>
  <si>
    <t>СРЕДНЕЕ ПРОФЕСИОНАЛЬНОЕ ПРАЗОВАНИЕ ПО ПРОГРАММАМ ПОДГОТОВКИ СПЕЦИАЛИСТОВ СРЕДНЕГО ЗВЕНА</t>
  </si>
  <si>
    <t>11.00.11</t>
  </si>
  <si>
    <t>ФОТОНИКА, ПРИБОРОСТРОЕНИЕ, ОПТИЧЕСКИЕ И БИОТЕХНИЧЕСКИЕ СИСТЕМЫ И ТЕХНОЛОГИИ</t>
  </si>
  <si>
    <t>12.00.00</t>
  </si>
  <si>
    <t>ЭЛЕКТРО- И ТПЕЛОЭНЕРГЕЬТИКА</t>
  </si>
  <si>
    <t>22.00.00</t>
  </si>
  <si>
    <t>ТЕХНОЛОГИИ МАТЕРИАЛОВ</t>
  </si>
  <si>
    <t>ТЕХНИКА И ТЕХНОЛОГИИ НАЗЕМНОГО ТРАНСПОРТА</t>
  </si>
  <si>
    <t>29.00.00</t>
  </si>
  <si>
    <t>ТЕХНОЛОГИИ ЛЕГКОЙ ПРОМЫШЛЕННОСТИ</t>
  </si>
  <si>
    <t>ИЗОБРОАЗИТЕЛЬНОЕ И ПРИКЛАДНЫЕ ВИДЫ ИСКУССТВА</t>
  </si>
  <si>
    <t>ОБЩАЯ ПОТРЕБНОСТЬ В КАДРАХ</t>
  </si>
  <si>
    <t>ПОТРЕБНОСТЬ В КАДРАХ С ВЫСШИМ ОБРАЗОВАНИЕМ</t>
  </si>
  <si>
    <t>ПОТРЕБНОСТЬ В СПЕЦИАЛИСТАХ СРЕДНЕГО ЗВЕНА</t>
  </si>
  <si>
    <t>ПОТРЕБНОСТЬ В КАВАЛИФИЦИРОВАНННЫХ РАБОЧИХ, СЛУЖАЩИХ</t>
  </si>
  <si>
    <t>СРЕДНЕЕ ПРОФЕССИОНАЛЬНОЕ ОБРАЗОВАНИЕ ПО ПРОГРАММАМ ПОДГОТОВКИ КВАЛИФИЦИРОВАННЫХ РАБОЧИХ, СЛУЖАЩИХ</t>
  </si>
  <si>
    <t>13.01.03</t>
  </si>
  <si>
    <t>Электрослесарь по ремонту оборудования электростанций</t>
  </si>
  <si>
    <t>13.02.06</t>
  </si>
  <si>
    <t>Релейная защита и автоматизация электроэнергетических систем</t>
  </si>
  <si>
    <t>Электронные и оптико-электронные приборы и системы специального назначения</t>
  </si>
  <si>
    <t>12.05.01</t>
  </si>
  <si>
    <t>Машинист на открытых горных работах</t>
  </si>
  <si>
    <t>13.02.04</t>
  </si>
  <si>
    <t>Слесарь по ремонту оборудования электростанций</t>
  </si>
  <si>
    <t>Оператор в производстве огнеупоров</t>
  </si>
  <si>
    <t>22.01.10</t>
  </si>
  <si>
    <t>13.01.04</t>
  </si>
  <si>
    <t>ТЕХНИКА И ТЕХНОЛОГИИ КОРАБЛЕСТРОЕНИЯ И ВОДНОГО ТРАНСПОРТА</t>
  </si>
  <si>
    <t>26.00.00</t>
  </si>
  <si>
    <t>26.00.01</t>
  </si>
  <si>
    <t>Эксплуатация внутренних водных путей</t>
  </si>
  <si>
    <t>18.01.27</t>
  </si>
  <si>
    <t>Машинист технологических насосов и компрессоров</t>
  </si>
  <si>
    <t>19.01.02</t>
  </si>
  <si>
    <t>Лаборант-аналитик</t>
  </si>
  <si>
    <t>22.02.06</t>
  </si>
  <si>
    <t>Сварочное производство</t>
  </si>
  <si>
    <t>40.02.01</t>
  </si>
  <si>
    <t>Право и организация социального обеспечения</t>
  </si>
  <si>
    <t>19.02.06</t>
  </si>
  <si>
    <t>Технология консервов и пищеконцентратов</t>
  </si>
  <si>
    <t>35.02.03</t>
  </si>
  <si>
    <t>Технология деревообработки</t>
  </si>
  <si>
    <t>21.02.04</t>
  </si>
  <si>
    <t>Землеустройство</t>
  </si>
  <si>
    <t>20.02.03</t>
  </si>
  <si>
    <t>Природоохранное обустройство территорий</t>
  </si>
  <si>
    <t>21.03.02</t>
  </si>
  <si>
    <t>Землеустройство и кадастры</t>
  </si>
  <si>
    <t>05.04.06</t>
  </si>
  <si>
    <t>44.04.01</t>
  </si>
  <si>
    <t>11.01.08</t>
  </si>
  <si>
    <t>Оператор связи</t>
  </si>
  <si>
    <t>26.05.06</t>
  </si>
  <si>
    <t>Эксплуатация судовых энергетических установок</t>
  </si>
  <si>
    <t>10.03.01</t>
  </si>
  <si>
    <t>Информационная безопасность</t>
  </si>
  <si>
    <t>46.01.03</t>
  </si>
  <si>
    <t>Делопроизводитель</t>
  </si>
  <si>
    <t>Менеджмент</t>
  </si>
  <si>
    <t>35.02.06</t>
  </si>
  <si>
    <t>Кондуктор</t>
  </si>
  <si>
    <t>23.04.03</t>
  </si>
  <si>
    <t>Реквизитор</t>
  </si>
  <si>
    <t>Осветитель</t>
  </si>
  <si>
    <t>53.02.02</t>
  </si>
  <si>
    <t>Музыкальное искусство эстрады (по видам)</t>
  </si>
  <si>
    <t>53.02.04</t>
  </si>
  <si>
    <t>Вокальное искусство</t>
  </si>
  <si>
    <t>54.02.01</t>
  </si>
  <si>
    <t>Диайн</t>
  </si>
  <si>
    <t>46.03.02</t>
  </si>
  <si>
    <t>Документоведение и архивоведение</t>
  </si>
  <si>
    <t>51.03.01</t>
  </si>
  <si>
    <t>Культурология</t>
  </si>
  <si>
    <t>54.03.01</t>
  </si>
  <si>
    <t xml:space="preserve">Дизайн </t>
  </si>
  <si>
    <t>15.03.06</t>
  </si>
  <si>
    <t>Мехатроника и робототехника</t>
  </si>
  <si>
    <t>53.03.04</t>
  </si>
  <si>
    <t>Музеология и охрана объектов культурного и природного наследия</t>
  </si>
  <si>
    <t>53.03.01</t>
  </si>
  <si>
    <t>Социология</t>
  </si>
  <si>
    <t>39.03.01</t>
  </si>
  <si>
    <t>41.03.04</t>
  </si>
  <si>
    <t>Политология</t>
  </si>
  <si>
    <t>ПОЛИТИЧЕСКИЕ НАУКИ И РЕГИОНОВЕДЕНИЕ</t>
  </si>
  <si>
    <t>41.00.00</t>
  </si>
  <si>
    <t>42.03.02</t>
  </si>
  <si>
    <t>42.03.04</t>
  </si>
  <si>
    <t>Телевидение</t>
  </si>
  <si>
    <t>26.01.13</t>
  </si>
  <si>
    <t>Водолаз</t>
  </si>
  <si>
    <t>Журналистика</t>
  </si>
  <si>
    <t>Кладовщик</t>
  </si>
  <si>
    <t>Машинист крана (крановщик)</t>
  </si>
  <si>
    <t>19.01.12</t>
  </si>
  <si>
    <t>Переработчик скота и мяса</t>
  </si>
  <si>
    <t>19.01.14</t>
  </si>
  <si>
    <t>Оператор процессов колбасного производства</t>
  </si>
  <si>
    <t>Охранник</t>
  </si>
  <si>
    <t>08.02.03</t>
  </si>
  <si>
    <t>Производство неметаллических строительных изделий и конструкций</t>
  </si>
  <si>
    <t>35.06.04</t>
  </si>
  <si>
    <t>Технологии, средства механизации и энергетическое оборудование в сельском, лесном и рыбном хозяйстве</t>
  </si>
  <si>
    <t>Укладчик</t>
  </si>
  <si>
    <t>08.02.09</t>
  </si>
  <si>
    <t>Монтаж, наладка и эксплуатация электрооборудования промышленных и гражданских зданий</t>
  </si>
  <si>
    <t>Наладчик деревообрабатывающего оборудования</t>
  </si>
  <si>
    <t>18.01.01</t>
  </si>
  <si>
    <t>Лаборант по физико-механическим испытаниям</t>
  </si>
  <si>
    <t>21.03.01</t>
  </si>
  <si>
    <t>Нефтегазовое дело</t>
  </si>
  <si>
    <t>21.05.02</t>
  </si>
  <si>
    <t>Прикладная геология</t>
  </si>
  <si>
    <t>21.02.14</t>
  </si>
  <si>
    <t>Маркшейдерское дело</t>
  </si>
  <si>
    <t>15.01.03</t>
  </si>
  <si>
    <t>Наладчик кузнечно-прессового оборудования</t>
  </si>
  <si>
    <t>15.01.01</t>
  </si>
  <si>
    <t>Оператор в производстве металлических изделий</t>
  </si>
  <si>
    <t>Аккумуляторщик</t>
  </si>
  <si>
    <t>15.01.23</t>
  </si>
  <si>
    <t>Наладчик станков и оборудования в механообработке</t>
  </si>
  <si>
    <t>Мастер рзгрузо-погрузочных работ</t>
  </si>
  <si>
    <t>Стандартизация и метрология</t>
  </si>
  <si>
    <t>27.03.01</t>
  </si>
  <si>
    <t>Подсобный рабочий</t>
  </si>
  <si>
    <t>Инженер (по различным специальностям)</t>
  </si>
  <si>
    <t>(данные органов исполнительной власти на 01.09.2014)</t>
  </si>
  <si>
    <t>Информация о потребности в кадрах на 2015-2020 годы</t>
  </si>
  <si>
    <t>21.01.16</t>
  </si>
  <si>
    <t>21.01.08</t>
  </si>
  <si>
    <t>Обогатитель полезных ископаемых</t>
  </si>
  <si>
    <t>35.01.12</t>
  </si>
  <si>
    <t>Заготовитель продуктов и сырья</t>
  </si>
  <si>
    <t>22.03.02</t>
  </si>
  <si>
    <t>Металлургия</t>
  </si>
  <si>
    <t>15.01.02</t>
  </si>
  <si>
    <t>Наладчик холодноштамповочного оборудования</t>
  </si>
  <si>
    <t>35.02.04</t>
  </si>
  <si>
    <t>Охотоведение и звероводство</t>
  </si>
  <si>
    <t>11.03.03</t>
  </si>
  <si>
    <t>Конструирование и технология электронных средств</t>
  </si>
  <si>
    <t>11.03.01</t>
  </si>
  <si>
    <t>Радиотехника</t>
  </si>
  <si>
    <t>11.03.04</t>
  </si>
  <si>
    <t>Электроника и наноэлектроника</t>
  </si>
  <si>
    <t>15.03.05</t>
  </si>
  <si>
    <t>Конструкторско-технологическое обеспечение машиностроительных производств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</si>
</sst>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/>
    <xf numFmtId="0" fontId="8" fillId="6" borderId="6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0" xfId="0" applyFont="1" applyFill="1"/>
    <xf numFmtId="49" fontId="7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8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1" fillId="5" borderId="0" xfId="0" applyFont="1" applyFill="1" applyBorder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/>
    <xf numFmtId="0" fontId="1" fillId="6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7" fillId="4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/>
    </xf>
    <xf numFmtId="0" fontId="1" fillId="5" borderId="0" xfId="0" applyFont="1" applyFill="1" applyAlignment="1">
      <alignment wrapText="1"/>
    </xf>
    <xf numFmtId="0" fontId="1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49" fontId="8" fillId="7" borderId="1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1" fillId="7" borderId="0" xfId="0" applyFont="1" applyFill="1"/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/>
    <xf numFmtId="0" fontId="2" fillId="4" borderId="0" xfId="0" applyFont="1" applyFill="1"/>
    <xf numFmtId="49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0" fontId="1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/>
    <xf numFmtId="49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460"/>
  <sheetViews>
    <sheetView tabSelected="1" topLeftCell="A12" zoomScale="80" zoomScaleNormal="80" workbookViewId="0">
      <selection activeCell="L56" sqref="L56"/>
    </sheetView>
  </sheetViews>
  <sheetFormatPr defaultRowHeight="15.75" x14ac:dyDescent="0.25"/>
  <cols>
    <col min="1" max="1" width="12.85546875" style="44" customWidth="1"/>
    <col min="2" max="2" width="66.28515625" style="1" customWidth="1"/>
    <col min="3" max="3" width="10.5703125" style="127" customWidth="1"/>
    <col min="4" max="4" width="8.28515625" style="56" customWidth="1"/>
    <col min="5" max="5" width="8.85546875" style="56" customWidth="1"/>
    <col min="6" max="6" width="8.28515625" style="56" customWidth="1"/>
    <col min="7" max="7" width="9.140625" style="56" bestFit="1" customWidth="1"/>
    <col min="8" max="8" width="8.5703125" style="56" customWidth="1"/>
    <col min="9" max="9" width="9.42578125" style="56" customWidth="1"/>
    <col min="10" max="24" width="9.140625" style="4"/>
    <col min="25" max="16384" width="9.140625" style="1"/>
  </cols>
  <sheetData>
    <row r="1" spans="1:24" s="4" customFormat="1" ht="21" customHeight="1" x14ac:dyDescent="0.35">
      <c r="A1" s="145" t="s">
        <v>717</v>
      </c>
      <c r="B1" s="145"/>
      <c r="C1" s="145"/>
      <c r="D1" s="145"/>
      <c r="E1" s="145"/>
      <c r="F1" s="145"/>
      <c r="G1" s="145"/>
      <c r="H1" s="145"/>
      <c r="I1" s="145"/>
    </row>
    <row r="2" spans="1:24" s="4" customFormat="1" ht="21" customHeight="1" x14ac:dyDescent="0.35">
      <c r="A2" s="145" t="s">
        <v>716</v>
      </c>
      <c r="B2" s="145"/>
      <c r="C2" s="145"/>
      <c r="D2" s="145"/>
      <c r="E2" s="145"/>
      <c r="F2" s="145"/>
      <c r="G2" s="145"/>
      <c r="H2" s="145"/>
      <c r="I2" s="145"/>
    </row>
    <row r="3" spans="1:24" ht="3" customHeight="1" x14ac:dyDescent="0.35">
      <c r="E3" s="143"/>
      <c r="F3" s="143"/>
      <c r="G3" s="143"/>
      <c r="H3" s="143"/>
      <c r="I3" s="144"/>
    </row>
    <row r="4" spans="1:24" ht="93" customHeight="1" x14ac:dyDescent="0.25">
      <c r="A4" s="5" t="s">
        <v>35</v>
      </c>
      <c r="B4" s="7" t="s">
        <v>36</v>
      </c>
      <c r="C4" s="17" t="s">
        <v>32</v>
      </c>
      <c r="D4" s="112">
        <v>2015</v>
      </c>
      <c r="E4" s="112">
        <v>2016</v>
      </c>
      <c r="F4" s="112">
        <v>2017</v>
      </c>
      <c r="G4" s="112">
        <v>2018</v>
      </c>
      <c r="H4" s="112">
        <v>2019</v>
      </c>
      <c r="I4" s="17">
        <v>2020</v>
      </c>
    </row>
    <row r="5" spans="1:24" s="130" customFormat="1" ht="30.75" customHeight="1" x14ac:dyDescent="0.3">
      <c r="A5" s="131"/>
      <c r="B5" s="132" t="s">
        <v>597</v>
      </c>
      <c r="C5" s="133">
        <f>C7+C193+C309</f>
        <v>25942</v>
      </c>
      <c r="D5" s="133">
        <f t="shared" ref="D5:I5" si="0">D7+D193+D309</f>
        <v>4712</v>
      </c>
      <c r="E5" s="133">
        <f t="shared" si="0"/>
        <v>4042</v>
      </c>
      <c r="F5" s="133">
        <f t="shared" si="0"/>
        <v>4134</v>
      </c>
      <c r="G5" s="133">
        <f t="shared" si="0"/>
        <v>4079</v>
      </c>
      <c r="H5" s="133">
        <f t="shared" si="0"/>
        <v>4184</v>
      </c>
      <c r="I5" s="133">
        <f t="shared" si="0"/>
        <v>4324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s="25" customFormat="1" ht="26.25" customHeight="1" x14ac:dyDescent="0.25">
      <c r="A6" s="137" t="s">
        <v>568</v>
      </c>
      <c r="B6" s="138"/>
      <c r="C6" s="138"/>
      <c r="D6" s="138"/>
      <c r="E6" s="138"/>
      <c r="F6" s="138"/>
      <c r="G6" s="138"/>
      <c r="H6" s="138"/>
      <c r="I6" s="13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10" customFormat="1" ht="31.5" customHeight="1" x14ac:dyDescent="0.3">
      <c r="A7" s="108"/>
      <c r="B7" s="51" t="s">
        <v>598</v>
      </c>
      <c r="C7" s="109">
        <f>C8+C26+C81+C110+C126+C154+C161+C172</f>
        <v>5506</v>
      </c>
      <c r="D7" s="109">
        <f t="shared" ref="D7:I7" si="1">D8+D26+D81+D110+D126+D154+D161+D172</f>
        <v>1013</v>
      </c>
      <c r="E7" s="109">
        <f t="shared" si="1"/>
        <v>825</v>
      </c>
      <c r="F7" s="109">
        <f t="shared" si="1"/>
        <v>787</v>
      </c>
      <c r="G7" s="109">
        <f t="shared" si="1"/>
        <v>804</v>
      </c>
      <c r="H7" s="109">
        <f t="shared" si="1"/>
        <v>816</v>
      </c>
      <c r="I7" s="109">
        <f t="shared" si="1"/>
        <v>865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s="21" customFormat="1" ht="21" customHeight="1" x14ac:dyDescent="0.25">
      <c r="A8" s="45"/>
      <c r="B8" s="121" t="s">
        <v>495</v>
      </c>
      <c r="C8" s="38">
        <f>C19+C23</f>
        <v>7</v>
      </c>
      <c r="D8" s="38">
        <f t="shared" ref="D8:I8" si="2">D19+D23</f>
        <v>2</v>
      </c>
      <c r="E8" s="38">
        <f t="shared" si="2"/>
        <v>1</v>
      </c>
      <c r="F8" s="38">
        <f t="shared" si="2"/>
        <v>1</v>
      </c>
      <c r="G8" s="38">
        <f t="shared" si="2"/>
        <v>1</v>
      </c>
      <c r="H8" s="38">
        <f t="shared" si="2"/>
        <v>2</v>
      </c>
      <c r="I8" s="38">
        <f t="shared" si="2"/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25" customFormat="1" ht="21" customHeight="1" x14ac:dyDescent="0.25">
      <c r="A9" s="119" t="s">
        <v>496</v>
      </c>
      <c r="B9" s="31" t="s">
        <v>497</v>
      </c>
      <c r="C9" s="120"/>
      <c r="D9" s="23"/>
      <c r="E9" s="23"/>
      <c r="F9" s="23"/>
      <c r="G9" s="23"/>
      <c r="H9" s="23"/>
      <c r="I9" s="2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2.5" customHeight="1" x14ac:dyDescent="0.25">
      <c r="A10" s="9" t="s">
        <v>65</v>
      </c>
      <c r="B10" s="95" t="s">
        <v>110</v>
      </c>
      <c r="C10" s="10"/>
      <c r="D10" s="19"/>
      <c r="E10" s="19"/>
      <c r="F10" s="19"/>
      <c r="G10" s="19"/>
      <c r="H10" s="19"/>
      <c r="I10" s="19"/>
    </row>
    <row r="11" spans="1:24" x14ac:dyDescent="0.25">
      <c r="A11" s="9" t="s">
        <v>232</v>
      </c>
      <c r="B11" s="6" t="s">
        <v>427</v>
      </c>
      <c r="C11" s="10"/>
      <c r="D11" s="19"/>
      <c r="E11" s="19"/>
      <c r="F11" s="19"/>
      <c r="G11" s="19"/>
      <c r="H11" s="19"/>
      <c r="I11" s="19"/>
    </row>
    <row r="12" spans="1:24" s="25" customFormat="1" ht="27" customHeight="1" x14ac:dyDescent="0.25">
      <c r="A12" s="26" t="s">
        <v>499</v>
      </c>
      <c r="B12" s="27" t="s">
        <v>498</v>
      </c>
      <c r="C12" s="28"/>
      <c r="D12" s="28"/>
      <c r="E12" s="28"/>
      <c r="F12" s="28"/>
      <c r="G12" s="28"/>
      <c r="H12" s="28"/>
      <c r="I12" s="2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x14ac:dyDescent="0.25">
      <c r="A13" s="9" t="s">
        <v>313</v>
      </c>
      <c r="B13" s="6" t="s">
        <v>314</v>
      </c>
      <c r="C13" s="10"/>
      <c r="D13" s="19"/>
      <c r="E13" s="19"/>
      <c r="F13" s="19"/>
      <c r="G13" s="19"/>
      <c r="H13" s="19"/>
      <c r="I13" s="19"/>
    </row>
    <row r="14" spans="1:24" s="25" customFormat="1" ht="21" customHeight="1" x14ac:dyDescent="0.25">
      <c r="A14" s="30" t="s">
        <v>500</v>
      </c>
      <c r="B14" s="31" t="s">
        <v>501</v>
      </c>
      <c r="C14" s="28"/>
      <c r="D14" s="28"/>
      <c r="E14" s="28"/>
      <c r="F14" s="28"/>
      <c r="G14" s="28"/>
      <c r="H14" s="28"/>
      <c r="I14" s="2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9" t="s">
        <v>217</v>
      </c>
      <c r="B15" s="6" t="s">
        <v>218</v>
      </c>
      <c r="C15" s="10"/>
      <c r="D15" s="19"/>
      <c r="E15" s="19"/>
      <c r="F15" s="19"/>
      <c r="G15" s="19"/>
      <c r="H15" s="19"/>
      <c r="I15" s="19"/>
    </row>
    <row r="16" spans="1:24" ht="25.5" customHeight="1" x14ac:dyDescent="0.25">
      <c r="A16" s="9" t="s">
        <v>315</v>
      </c>
      <c r="B16" s="6" t="s">
        <v>344</v>
      </c>
      <c r="C16" s="10"/>
      <c r="D16" s="19"/>
      <c r="E16" s="19"/>
      <c r="F16" s="19"/>
      <c r="G16" s="19"/>
      <c r="H16" s="19"/>
      <c r="I16" s="19"/>
    </row>
    <row r="17" spans="1:24" s="25" customFormat="1" ht="20.25" customHeight="1" x14ac:dyDescent="0.25">
      <c r="A17" s="33" t="s">
        <v>502</v>
      </c>
      <c r="B17" s="31" t="s">
        <v>503</v>
      </c>
      <c r="C17" s="28"/>
      <c r="D17" s="29"/>
      <c r="E17" s="29"/>
      <c r="F17" s="29"/>
      <c r="G17" s="29"/>
      <c r="H17" s="29"/>
      <c r="I17" s="2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" customFormat="1" ht="19.5" customHeight="1" x14ac:dyDescent="0.25">
      <c r="A18" s="9" t="s">
        <v>66</v>
      </c>
      <c r="B18" s="6" t="s">
        <v>219</v>
      </c>
      <c r="C18" s="10"/>
      <c r="D18" s="19"/>
      <c r="E18" s="19"/>
      <c r="F18" s="19"/>
      <c r="G18" s="19"/>
      <c r="H18" s="19"/>
      <c r="I18" s="19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s="24" customFormat="1" ht="19.5" customHeight="1" x14ac:dyDescent="0.25">
      <c r="A19" s="26" t="s">
        <v>504</v>
      </c>
      <c r="B19" s="32" t="s">
        <v>505</v>
      </c>
      <c r="C19" s="28">
        <v>6</v>
      </c>
      <c r="D19" s="28">
        <v>2</v>
      </c>
      <c r="E19" s="28">
        <v>1</v>
      </c>
      <c r="F19" s="28">
        <v>1</v>
      </c>
      <c r="G19" s="28">
        <v>1</v>
      </c>
      <c r="H19" s="28">
        <v>2</v>
      </c>
      <c r="I19" s="2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s="2" customFormat="1" ht="19.5" customHeight="1" x14ac:dyDescent="0.25">
      <c r="A20" s="9" t="s">
        <v>108</v>
      </c>
      <c r="B20" s="6" t="s">
        <v>109</v>
      </c>
      <c r="C20" s="10"/>
      <c r="D20" s="19"/>
      <c r="E20" s="19"/>
      <c r="F20" s="19"/>
      <c r="G20" s="19"/>
      <c r="H20" s="19"/>
      <c r="I20" s="19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s="2" customFormat="1" ht="19.5" customHeight="1" x14ac:dyDescent="0.25">
      <c r="A21" s="9" t="s">
        <v>636</v>
      </c>
      <c r="B21" s="6" t="s">
        <v>424</v>
      </c>
      <c r="C21" s="10">
        <f>D21+E21+F21+G21+H21+I21</f>
        <v>6</v>
      </c>
      <c r="D21" s="19">
        <v>2</v>
      </c>
      <c r="E21" s="19">
        <v>1</v>
      </c>
      <c r="F21" s="19">
        <v>1</v>
      </c>
      <c r="G21" s="19">
        <v>1</v>
      </c>
      <c r="H21" s="19">
        <v>1</v>
      </c>
      <c r="I21" s="19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s="2" customFormat="1" ht="19.5" customHeight="1" x14ac:dyDescent="0.25">
      <c r="A22" s="9" t="s">
        <v>90</v>
      </c>
      <c r="B22" s="6" t="s">
        <v>91</v>
      </c>
      <c r="C22" s="10"/>
      <c r="D22" s="19"/>
      <c r="E22" s="19"/>
      <c r="F22" s="19"/>
      <c r="G22" s="19"/>
      <c r="H22" s="19"/>
      <c r="I22" s="19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s="24" customFormat="1" ht="19.5" customHeight="1" x14ac:dyDescent="0.25">
      <c r="A23" s="33" t="s">
        <v>506</v>
      </c>
      <c r="B23" s="31" t="s">
        <v>507</v>
      </c>
      <c r="C23" s="28">
        <v>1</v>
      </c>
      <c r="D23" s="28"/>
      <c r="E23" s="28"/>
      <c r="F23" s="28"/>
      <c r="G23" s="28"/>
      <c r="H23" s="28"/>
      <c r="I23" s="2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s="2" customFormat="1" ht="24.75" customHeight="1" x14ac:dyDescent="0.25">
      <c r="A24" s="9" t="s">
        <v>216</v>
      </c>
      <c r="B24" s="6" t="s">
        <v>215</v>
      </c>
      <c r="C24" s="10">
        <f t="shared" ref="C24:C25" si="3">D24+E24+F24+G24+H24+I24</f>
        <v>1</v>
      </c>
      <c r="D24" s="19"/>
      <c r="E24" s="19"/>
      <c r="F24" s="19"/>
      <c r="G24" s="19"/>
      <c r="H24" s="19">
        <v>1</v>
      </c>
      <c r="I24" s="1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s="2" customFormat="1" ht="23.25" customHeight="1" x14ac:dyDescent="0.25">
      <c r="A25" s="9" t="s">
        <v>373</v>
      </c>
      <c r="B25" s="6" t="s">
        <v>374</v>
      </c>
      <c r="C25" s="10">
        <f t="shared" si="3"/>
        <v>0</v>
      </c>
      <c r="D25" s="19"/>
      <c r="E25" s="19"/>
      <c r="F25" s="19"/>
      <c r="G25" s="19"/>
      <c r="H25" s="19"/>
      <c r="I25" s="19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s="20" customFormat="1" ht="32.25" customHeight="1" x14ac:dyDescent="0.25">
      <c r="A26" s="39"/>
      <c r="B26" s="40" t="s">
        <v>510</v>
      </c>
      <c r="C26" s="41">
        <f>C27+C31+C34+C40+C47+C49+C53+C62+C64+C66+C72+C76+C78+C70+C43</f>
        <v>1703</v>
      </c>
      <c r="D26" s="41">
        <f t="shared" ref="D26:I26" si="4">D27+D31+D34+D40+D47+D49+D53+D62+D64+D66+D72+D76+D78</f>
        <v>225</v>
      </c>
      <c r="E26" s="41">
        <f t="shared" si="4"/>
        <v>214</v>
      </c>
      <c r="F26" s="41">
        <f t="shared" si="4"/>
        <v>216</v>
      </c>
      <c r="G26" s="41">
        <f t="shared" si="4"/>
        <v>213</v>
      </c>
      <c r="H26" s="41">
        <f t="shared" si="4"/>
        <v>216</v>
      </c>
      <c r="I26" s="41">
        <f t="shared" si="4"/>
        <v>223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s="24" customFormat="1" ht="23.25" customHeight="1" x14ac:dyDescent="0.25">
      <c r="A27" s="33" t="s">
        <v>508</v>
      </c>
      <c r="B27" s="31" t="s">
        <v>509</v>
      </c>
      <c r="C27" s="28">
        <f>C28+C29+C30</f>
        <v>378</v>
      </c>
      <c r="D27" s="28">
        <f t="shared" ref="D27:I27" si="5">D28+D29+D30</f>
        <v>63</v>
      </c>
      <c r="E27" s="28">
        <f t="shared" si="5"/>
        <v>63</v>
      </c>
      <c r="F27" s="28">
        <f t="shared" si="5"/>
        <v>63</v>
      </c>
      <c r="G27" s="28">
        <f t="shared" si="5"/>
        <v>63</v>
      </c>
      <c r="H27" s="28">
        <f t="shared" si="5"/>
        <v>63</v>
      </c>
      <c r="I27" s="28">
        <f t="shared" si="5"/>
        <v>63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s="2" customFormat="1" ht="21.75" customHeight="1" x14ac:dyDescent="0.25">
      <c r="A28" s="9" t="s">
        <v>234</v>
      </c>
      <c r="B28" s="6" t="s">
        <v>235</v>
      </c>
      <c r="C28" s="10">
        <f t="shared" ref="C28:C30" si="6">D28+E28+F28+G28+H28+I28</f>
        <v>126</v>
      </c>
      <c r="D28" s="19">
        <v>21</v>
      </c>
      <c r="E28" s="19">
        <v>21</v>
      </c>
      <c r="F28" s="19">
        <v>21</v>
      </c>
      <c r="G28" s="19">
        <v>21</v>
      </c>
      <c r="H28" s="19">
        <v>21</v>
      </c>
      <c r="I28" s="19">
        <v>21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s="2" customFormat="1" ht="22.5" customHeight="1" x14ac:dyDescent="0.25">
      <c r="A29" s="9" t="s">
        <v>234</v>
      </c>
      <c r="B29" s="2" t="s">
        <v>343</v>
      </c>
      <c r="C29" s="10">
        <f t="shared" si="6"/>
        <v>126</v>
      </c>
      <c r="D29" s="19">
        <v>21</v>
      </c>
      <c r="E29" s="19">
        <v>21</v>
      </c>
      <c r="F29" s="19">
        <v>21</v>
      </c>
      <c r="G29" s="19">
        <v>21</v>
      </c>
      <c r="H29" s="19">
        <v>21</v>
      </c>
      <c r="I29" s="19">
        <v>21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21" customHeight="1" x14ac:dyDescent="0.25">
      <c r="A30" s="9" t="s">
        <v>233</v>
      </c>
      <c r="B30" s="6" t="s">
        <v>37</v>
      </c>
      <c r="C30" s="10">
        <f t="shared" si="6"/>
        <v>126</v>
      </c>
      <c r="D30" s="19">
        <v>21</v>
      </c>
      <c r="E30" s="19">
        <v>21</v>
      </c>
      <c r="F30" s="19">
        <v>21</v>
      </c>
      <c r="G30" s="19">
        <v>21</v>
      </c>
      <c r="H30" s="19">
        <v>21</v>
      </c>
      <c r="I30" s="19">
        <v>21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4" customFormat="1" ht="26.25" customHeight="1" x14ac:dyDescent="0.25">
      <c r="A31" s="33" t="s">
        <v>468</v>
      </c>
      <c r="B31" s="31" t="s">
        <v>467</v>
      </c>
      <c r="C31" s="28">
        <f>C32+C33</f>
        <v>176</v>
      </c>
      <c r="D31" s="28">
        <f t="shared" ref="D31:I31" si="7">D32+D33</f>
        <v>29</v>
      </c>
      <c r="E31" s="28">
        <f t="shared" si="7"/>
        <v>33</v>
      </c>
      <c r="F31" s="28">
        <f t="shared" si="7"/>
        <v>32</v>
      </c>
      <c r="G31" s="28">
        <f t="shared" si="7"/>
        <v>28</v>
      </c>
      <c r="H31" s="28">
        <f t="shared" si="7"/>
        <v>27</v>
      </c>
      <c r="I31" s="28">
        <f t="shared" si="7"/>
        <v>27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21" customHeight="1" x14ac:dyDescent="0.25">
      <c r="A32" s="9" t="s">
        <v>226</v>
      </c>
      <c r="B32" s="6" t="s">
        <v>227</v>
      </c>
      <c r="C32" s="10">
        <f t="shared" ref="C32:C33" si="8">D32+E32+F32+G32+H32+I32</f>
        <v>176</v>
      </c>
      <c r="D32" s="19">
        <v>29</v>
      </c>
      <c r="E32" s="19">
        <v>33</v>
      </c>
      <c r="F32" s="19">
        <v>32</v>
      </c>
      <c r="G32" s="19">
        <v>28</v>
      </c>
      <c r="H32" s="19">
        <v>27</v>
      </c>
      <c r="I32" s="19">
        <v>27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30.75" customHeight="1" x14ac:dyDescent="0.25">
      <c r="A33" s="9" t="s">
        <v>341</v>
      </c>
      <c r="B33" s="6" t="s">
        <v>342</v>
      </c>
      <c r="C33" s="10">
        <f t="shared" si="8"/>
        <v>0</v>
      </c>
      <c r="D33" s="19"/>
      <c r="E33" s="19"/>
      <c r="F33" s="19"/>
      <c r="G33" s="19"/>
      <c r="H33" s="19"/>
      <c r="I33" s="19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4" customFormat="1" ht="30.75" customHeight="1" x14ac:dyDescent="0.25">
      <c r="A34" s="33" t="s">
        <v>511</v>
      </c>
      <c r="B34" s="31" t="s">
        <v>512</v>
      </c>
      <c r="C34" s="28">
        <f>C35+C36+C37+C38+C39</f>
        <v>13</v>
      </c>
      <c r="D34" s="28">
        <f t="shared" ref="D34:I34" si="9">D35+D36+D37+D38+D39</f>
        <v>2</v>
      </c>
      <c r="E34" s="28">
        <f t="shared" si="9"/>
        <v>2</v>
      </c>
      <c r="F34" s="28">
        <f t="shared" si="9"/>
        <v>3</v>
      </c>
      <c r="G34" s="28">
        <f t="shared" si="9"/>
        <v>1</v>
      </c>
      <c r="H34" s="28">
        <f t="shared" si="9"/>
        <v>2</v>
      </c>
      <c r="I34" s="28">
        <f t="shared" si="9"/>
        <v>3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21" customHeight="1" x14ac:dyDescent="0.25">
      <c r="A35" s="9" t="s">
        <v>286</v>
      </c>
      <c r="B35" s="2" t="s">
        <v>287</v>
      </c>
      <c r="C35" s="10">
        <f t="shared" ref="C35:C39" si="10">D35+E35+F35+G35+H35+I35</f>
        <v>7</v>
      </c>
      <c r="D35" s="19">
        <v>1</v>
      </c>
      <c r="E35" s="19">
        <v>2</v>
      </c>
      <c r="F35" s="19">
        <v>1</v>
      </c>
      <c r="G35" s="19">
        <v>0</v>
      </c>
      <c r="H35" s="19">
        <v>2</v>
      </c>
      <c r="I35" s="19">
        <v>1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21" customHeight="1" x14ac:dyDescent="0.25">
      <c r="A36" s="9" t="s">
        <v>566</v>
      </c>
      <c r="B36" s="2" t="s">
        <v>567</v>
      </c>
      <c r="C36" s="10">
        <f t="shared" si="10"/>
        <v>6</v>
      </c>
      <c r="D36" s="19">
        <v>1</v>
      </c>
      <c r="E36" s="19"/>
      <c r="F36" s="19">
        <v>2</v>
      </c>
      <c r="G36" s="19">
        <v>1</v>
      </c>
      <c r="H36" s="19"/>
      <c r="I36" s="19">
        <v>2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s="2" customFormat="1" x14ac:dyDescent="0.25">
      <c r="A37" s="9" t="s">
        <v>311</v>
      </c>
      <c r="B37" s="11" t="s">
        <v>312</v>
      </c>
      <c r="C37" s="10">
        <f t="shared" si="10"/>
        <v>0</v>
      </c>
      <c r="D37" s="19"/>
      <c r="E37" s="19"/>
      <c r="F37" s="19"/>
      <c r="G37" s="19"/>
      <c r="H37" s="19"/>
      <c r="I37" s="19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s="2" customFormat="1" ht="21.75" customHeight="1" x14ac:dyDescent="0.25">
      <c r="A38" s="5" t="s">
        <v>94</v>
      </c>
      <c r="B38" s="2" t="s">
        <v>93</v>
      </c>
      <c r="C38" s="10">
        <f t="shared" si="10"/>
        <v>0</v>
      </c>
      <c r="D38" s="19"/>
      <c r="E38" s="19"/>
      <c r="F38" s="19"/>
      <c r="G38" s="19"/>
      <c r="H38" s="19"/>
      <c r="I38" s="19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s="2" customFormat="1" ht="21" customHeight="1" x14ac:dyDescent="0.25">
      <c r="A39" s="5" t="s">
        <v>143</v>
      </c>
      <c r="B39" s="2" t="s">
        <v>100</v>
      </c>
      <c r="C39" s="10">
        <f t="shared" si="10"/>
        <v>0</v>
      </c>
      <c r="D39" s="19"/>
      <c r="E39" s="19"/>
      <c r="F39" s="19"/>
      <c r="G39" s="19"/>
      <c r="H39" s="19"/>
      <c r="I39" s="19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s="34" customFormat="1" ht="21" customHeight="1" x14ac:dyDescent="0.25">
      <c r="A40" s="49" t="s">
        <v>513</v>
      </c>
      <c r="B40" s="50" t="s">
        <v>573</v>
      </c>
      <c r="C40" s="28">
        <f>C41+C42</f>
        <v>152</v>
      </c>
      <c r="D40" s="28">
        <f t="shared" ref="D40:I40" si="11">D41+D42</f>
        <v>29</v>
      </c>
      <c r="E40" s="28">
        <f t="shared" si="11"/>
        <v>21</v>
      </c>
      <c r="F40" s="28">
        <f t="shared" si="11"/>
        <v>23</v>
      </c>
      <c r="G40" s="28">
        <f t="shared" si="11"/>
        <v>25</v>
      </c>
      <c r="H40" s="28">
        <f t="shared" si="11"/>
        <v>25</v>
      </c>
      <c r="I40" s="28">
        <f t="shared" si="11"/>
        <v>29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s="3" customFormat="1" x14ac:dyDescent="0.25">
      <c r="A41" s="5" t="s">
        <v>642</v>
      </c>
      <c r="B41" s="12" t="s">
        <v>643</v>
      </c>
      <c r="C41" s="10">
        <f t="shared" ref="C41:C46" si="12">D41+E41+F41+G41+H41+I41</f>
        <v>130</v>
      </c>
      <c r="D41" s="19">
        <v>27</v>
      </c>
      <c r="E41" s="19">
        <v>19</v>
      </c>
      <c r="F41" s="19">
        <v>21</v>
      </c>
      <c r="G41" s="19">
        <v>20</v>
      </c>
      <c r="H41" s="19">
        <v>21</v>
      </c>
      <c r="I41" s="19">
        <v>22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s="3" customFormat="1" x14ac:dyDescent="0.25">
      <c r="A42" s="5" t="s">
        <v>369</v>
      </c>
      <c r="B42" s="12" t="s">
        <v>370</v>
      </c>
      <c r="C42" s="10">
        <f t="shared" si="12"/>
        <v>22</v>
      </c>
      <c r="D42" s="19">
        <v>2</v>
      </c>
      <c r="E42" s="19">
        <v>2</v>
      </c>
      <c r="F42" s="19">
        <v>2</v>
      </c>
      <c r="G42" s="19">
        <v>5</v>
      </c>
      <c r="H42" s="19">
        <v>4</v>
      </c>
      <c r="I42" s="19">
        <v>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s="34" customFormat="1" ht="21" customHeight="1" x14ac:dyDescent="0.25">
      <c r="A43" s="49" t="s">
        <v>574</v>
      </c>
      <c r="B43" s="50" t="s">
        <v>575</v>
      </c>
      <c r="C43" s="28">
        <f>C44+C45+C46</f>
        <v>288</v>
      </c>
      <c r="D43" s="28">
        <f>D44+D45+D46</f>
        <v>45</v>
      </c>
      <c r="E43" s="28">
        <f t="shared" ref="E43:I43" si="13">E44+E45+E46</f>
        <v>45</v>
      </c>
      <c r="F43" s="28">
        <f t="shared" si="13"/>
        <v>48</v>
      </c>
      <c r="G43" s="28">
        <f t="shared" si="13"/>
        <v>48</v>
      </c>
      <c r="H43" s="28">
        <f t="shared" si="13"/>
        <v>51</v>
      </c>
      <c r="I43" s="28">
        <f t="shared" si="13"/>
        <v>51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s="3" customFormat="1" x14ac:dyDescent="0.25">
      <c r="A44" s="5" t="s">
        <v>731</v>
      </c>
      <c r="B44" s="12" t="s">
        <v>732</v>
      </c>
      <c r="C44" s="10">
        <f t="shared" si="12"/>
        <v>96</v>
      </c>
      <c r="D44" s="19">
        <v>15</v>
      </c>
      <c r="E44" s="19">
        <v>15</v>
      </c>
      <c r="F44" s="19">
        <v>16</v>
      </c>
      <c r="G44" s="19">
        <v>16</v>
      </c>
      <c r="H44" s="19">
        <v>17</v>
      </c>
      <c r="I44" s="19">
        <v>17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s="3" customFormat="1" x14ac:dyDescent="0.25">
      <c r="A45" s="5" t="s">
        <v>729</v>
      </c>
      <c r="B45" s="12" t="s">
        <v>730</v>
      </c>
      <c r="C45" s="10">
        <f t="shared" si="12"/>
        <v>96</v>
      </c>
      <c r="D45" s="19">
        <v>15</v>
      </c>
      <c r="E45" s="19">
        <v>15</v>
      </c>
      <c r="F45" s="19">
        <v>16</v>
      </c>
      <c r="G45" s="19">
        <v>16</v>
      </c>
      <c r="H45" s="19">
        <v>17</v>
      </c>
      <c r="I45" s="19">
        <v>17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s="3" customFormat="1" x14ac:dyDescent="0.25">
      <c r="A46" s="5" t="s">
        <v>733</v>
      </c>
      <c r="B46" s="12" t="s">
        <v>734</v>
      </c>
      <c r="C46" s="10">
        <f t="shared" si="12"/>
        <v>96</v>
      </c>
      <c r="D46" s="19">
        <v>15</v>
      </c>
      <c r="E46" s="19">
        <v>15</v>
      </c>
      <c r="F46" s="19">
        <v>16</v>
      </c>
      <c r="G46" s="19">
        <v>16</v>
      </c>
      <c r="H46" s="19">
        <v>17</v>
      </c>
      <c r="I46" s="19">
        <v>17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s="34" customFormat="1" ht="30" customHeight="1" x14ac:dyDescent="0.25">
      <c r="A47" s="49" t="s">
        <v>589</v>
      </c>
      <c r="B47" s="35" t="s">
        <v>588</v>
      </c>
      <c r="C47" s="28">
        <f>C48</f>
        <v>4</v>
      </c>
      <c r="D47" s="28">
        <f t="shared" ref="D47:I47" si="14">D48</f>
        <v>2</v>
      </c>
      <c r="E47" s="28">
        <f t="shared" si="14"/>
        <v>1</v>
      </c>
      <c r="F47" s="28">
        <f t="shared" si="14"/>
        <v>0</v>
      </c>
      <c r="G47" s="28">
        <f t="shared" si="14"/>
        <v>0</v>
      </c>
      <c r="H47" s="28">
        <f t="shared" si="14"/>
        <v>1</v>
      </c>
      <c r="I47" s="28">
        <f t="shared" si="14"/>
        <v>0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s="3" customFormat="1" ht="31.5" x14ac:dyDescent="0.25">
      <c r="A48" s="5" t="s">
        <v>607</v>
      </c>
      <c r="B48" s="12" t="s">
        <v>606</v>
      </c>
      <c r="C48" s="10">
        <f>D48+E48+F48+G48+H48+I48</f>
        <v>4</v>
      </c>
      <c r="D48" s="19">
        <v>2</v>
      </c>
      <c r="E48" s="19">
        <v>1</v>
      </c>
      <c r="F48" s="19">
        <v>0</v>
      </c>
      <c r="G48" s="19">
        <v>0</v>
      </c>
      <c r="H48" s="19">
        <v>1</v>
      </c>
      <c r="I48" s="19">
        <v>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s="34" customFormat="1" ht="21" customHeight="1" x14ac:dyDescent="0.25">
      <c r="A49" s="49" t="s">
        <v>565</v>
      </c>
      <c r="B49" s="35" t="s">
        <v>515</v>
      </c>
      <c r="C49" s="28">
        <f>C50+C51+C52</f>
        <v>56</v>
      </c>
      <c r="D49" s="28">
        <f t="shared" ref="D49:H49" si="15">D50+D51+D52</f>
        <v>10</v>
      </c>
      <c r="E49" s="28">
        <f t="shared" si="15"/>
        <v>8</v>
      </c>
      <c r="F49" s="28">
        <f t="shared" si="15"/>
        <v>10</v>
      </c>
      <c r="G49" s="28">
        <f t="shared" si="15"/>
        <v>8</v>
      </c>
      <c r="H49" s="28">
        <f t="shared" si="15"/>
        <v>9</v>
      </c>
      <c r="I49" s="28">
        <f>I50+I51+I52</f>
        <v>11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s="3" customFormat="1" ht="21.75" customHeight="1" x14ac:dyDescent="0.25">
      <c r="A50" s="5" t="s">
        <v>205</v>
      </c>
      <c r="B50" s="6" t="s">
        <v>206</v>
      </c>
      <c r="C50" s="10">
        <f t="shared" ref="C50:C52" si="16">D50+E50+F50+G50+H50+I50</f>
        <v>16</v>
      </c>
      <c r="D50" s="19">
        <v>3</v>
      </c>
      <c r="E50" s="19">
        <v>2</v>
      </c>
      <c r="F50" s="19">
        <v>4</v>
      </c>
      <c r="G50" s="19">
        <v>2</v>
      </c>
      <c r="H50" s="19">
        <v>1</v>
      </c>
      <c r="I50" s="19">
        <v>4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s="3" customFormat="1" ht="21.75" customHeight="1" x14ac:dyDescent="0.25">
      <c r="A51" s="5" t="s">
        <v>399</v>
      </c>
      <c r="B51" s="2" t="s">
        <v>89</v>
      </c>
      <c r="C51" s="10">
        <f t="shared" si="16"/>
        <v>40</v>
      </c>
      <c r="D51" s="19">
        <v>7</v>
      </c>
      <c r="E51" s="19">
        <v>6</v>
      </c>
      <c r="F51" s="19">
        <v>6</v>
      </c>
      <c r="G51" s="19">
        <v>6</v>
      </c>
      <c r="H51" s="19">
        <v>8</v>
      </c>
      <c r="I51" s="19">
        <v>7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s="3" customFormat="1" ht="21.75" customHeight="1" x14ac:dyDescent="0.25">
      <c r="A52" s="5" t="s">
        <v>428</v>
      </c>
      <c r="B52" s="2" t="s">
        <v>429</v>
      </c>
      <c r="C52" s="10">
        <f t="shared" si="16"/>
        <v>0</v>
      </c>
      <c r="D52" s="19"/>
      <c r="E52" s="19"/>
      <c r="F52" s="19"/>
      <c r="G52" s="19"/>
      <c r="H52" s="19"/>
      <c r="I52" s="19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s="34" customFormat="1" ht="22.5" customHeight="1" x14ac:dyDescent="0.25">
      <c r="A53" s="49" t="s">
        <v>478</v>
      </c>
      <c r="B53" s="50" t="s">
        <v>479</v>
      </c>
      <c r="C53" s="28">
        <f>C54+C55+C56+C58+C59+C60+C61+C57</f>
        <v>155</v>
      </c>
      <c r="D53" s="28">
        <f t="shared" ref="D53:I53" si="17">D54+D55+D56+D58+D59+D60+D61</f>
        <v>10</v>
      </c>
      <c r="E53" s="28">
        <f t="shared" si="17"/>
        <v>9</v>
      </c>
      <c r="F53" s="28">
        <f t="shared" si="17"/>
        <v>9</v>
      </c>
      <c r="G53" s="28">
        <f t="shared" si="17"/>
        <v>11</v>
      </c>
      <c r="H53" s="28">
        <f t="shared" si="17"/>
        <v>10</v>
      </c>
      <c r="I53" s="28">
        <f t="shared" si="17"/>
        <v>10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s="3" customFormat="1" ht="21.75" customHeight="1" x14ac:dyDescent="0.25">
      <c r="A54" s="5" t="s">
        <v>261</v>
      </c>
      <c r="B54" s="13" t="s">
        <v>25</v>
      </c>
      <c r="C54" s="10">
        <f t="shared" ref="C54:C61" si="18">D54+E54+F54+G54+H54+I54</f>
        <v>58</v>
      </c>
      <c r="D54" s="19">
        <v>10</v>
      </c>
      <c r="E54" s="19">
        <v>9</v>
      </c>
      <c r="F54" s="19">
        <v>9</v>
      </c>
      <c r="G54" s="19">
        <v>10</v>
      </c>
      <c r="H54" s="19">
        <v>10</v>
      </c>
      <c r="I54" s="19">
        <v>10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s="3" customFormat="1" ht="21.75" customHeight="1" x14ac:dyDescent="0.25">
      <c r="A55" s="5" t="s">
        <v>421</v>
      </c>
      <c r="B55" s="6" t="s">
        <v>422</v>
      </c>
      <c r="C55" s="10">
        <f t="shared" si="18"/>
        <v>0</v>
      </c>
      <c r="D55" s="19"/>
      <c r="E55" s="19"/>
      <c r="F55" s="19"/>
      <c r="G55" s="19"/>
      <c r="H55" s="19"/>
      <c r="I55" s="19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s="3" customFormat="1" ht="21.75" customHeight="1" x14ac:dyDescent="0.25">
      <c r="A56" s="5" t="s">
        <v>430</v>
      </c>
      <c r="B56" s="6" t="s">
        <v>431</v>
      </c>
      <c r="C56" s="10">
        <f t="shared" si="18"/>
        <v>0</v>
      </c>
      <c r="D56" s="19"/>
      <c r="E56" s="19"/>
      <c r="F56" s="19"/>
      <c r="G56" s="19"/>
      <c r="H56" s="19"/>
      <c r="I56" s="19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s="3" customFormat="1" ht="31.5" customHeight="1" x14ac:dyDescent="0.25">
      <c r="A57" s="5" t="s">
        <v>735</v>
      </c>
      <c r="B57" s="6" t="s">
        <v>736</v>
      </c>
      <c r="C57" s="10">
        <f t="shared" si="18"/>
        <v>96</v>
      </c>
      <c r="D57" s="19">
        <v>15</v>
      </c>
      <c r="E57" s="19">
        <v>15</v>
      </c>
      <c r="F57" s="19">
        <v>16</v>
      </c>
      <c r="G57" s="19">
        <v>16</v>
      </c>
      <c r="H57" s="19">
        <v>17</v>
      </c>
      <c r="I57" s="19">
        <v>17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s="3" customFormat="1" ht="21.75" customHeight="1" x14ac:dyDescent="0.25">
      <c r="A58" s="5" t="s">
        <v>664</v>
      </c>
      <c r="B58" s="6" t="s">
        <v>665</v>
      </c>
      <c r="C58" s="10">
        <f t="shared" si="18"/>
        <v>1</v>
      </c>
      <c r="D58" s="19"/>
      <c r="E58" s="19"/>
      <c r="F58" s="19"/>
      <c r="G58" s="19">
        <v>1</v>
      </c>
      <c r="H58" s="19"/>
      <c r="I58" s="19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s="3" customFormat="1" ht="33.75" customHeight="1" x14ac:dyDescent="0.25">
      <c r="A59" s="5" t="s">
        <v>85</v>
      </c>
      <c r="B59" s="7" t="s">
        <v>84</v>
      </c>
      <c r="C59" s="10">
        <f t="shared" si="18"/>
        <v>0</v>
      </c>
      <c r="D59" s="19"/>
      <c r="E59" s="19"/>
      <c r="F59" s="19"/>
      <c r="G59" s="19"/>
      <c r="H59" s="19"/>
      <c r="I59" s="19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s="3" customFormat="1" ht="33.75" customHeight="1" x14ac:dyDescent="0.25">
      <c r="A60" s="5" t="s">
        <v>425</v>
      </c>
      <c r="B60" s="7" t="s">
        <v>426</v>
      </c>
      <c r="C60" s="10">
        <f t="shared" si="18"/>
        <v>0</v>
      </c>
      <c r="D60" s="19"/>
      <c r="E60" s="19"/>
      <c r="F60" s="19"/>
      <c r="G60" s="19"/>
      <c r="H60" s="19"/>
      <c r="I60" s="19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s="3" customFormat="1" ht="22.5" customHeight="1" x14ac:dyDescent="0.25">
      <c r="A61" s="5" t="s">
        <v>367</v>
      </c>
      <c r="B61" s="7" t="s">
        <v>368</v>
      </c>
      <c r="C61" s="10">
        <f t="shared" si="18"/>
        <v>0</v>
      </c>
      <c r="D61" s="19"/>
      <c r="E61" s="19"/>
      <c r="F61" s="19"/>
      <c r="G61" s="19"/>
      <c r="H61" s="19"/>
      <c r="I61" s="19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s="34" customFormat="1" ht="22.5" customHeight="1" x14ac:dyDescent="0.25">
      <c r="A62" s="49" t="s">
        <v>516</v>
      </c>
      <c r="B62" s="35" t="s">
        <v>517</v>
      </c>
      <c r="C62" s="28">
        <f>C63</f>
        <v>12</v>
      </c>
      <c r="D62" s="28">
        <f t="shared" ref="D62:I62" si="19">D63</f>
        <v>2</v>
      </c>
      <c r="E62" s="28">
        <f t="shared" si="19"/>
        <v>2</v>
      </c>
      <c r="F62" s="28">
        <f t="shared" si="19"/>
        <v>2</v>
      </c>
      <c r="G62" s="28">
        <f t="shared" si="19"/>
        <v>2</v>
      </c>
      <c r="H62" s="28">
        <f t="shared" si="19"/>
        <v>2</v>
      </c>
      <c r="I62" s="28">
        <f t="shared" si="19"/>
        <v>2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s="3" customFormat="1" ht="29.25" customHeight="1" x14ac:dyDescent="0.25">
      <c r="A63" s="5" t="s">
        <v>372</v>
      </c>
      <c r="B63" s="6" t="s">
        <v>371</v>
      </c>
      <c r="C63" s="10">
        <f>D63+E63+F63+G63+H63+I63</f>
        <v>12</v>
      </c>
      <c r="D63" s="19">
        <v>2</v>
      </c>
      <c r="E63" s="19">
        <v>2</v>
      </c>
      <c r="F63" s="19">
        <v>2</v>
      </c>
      <c r="G63" s="19">
        <v>2</v>
      </c>
      <c r="H63" s="19">
        <v>2</v>
      </c>
      <c r="I63" s="19">
        <v>2</v>
      </c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s="34" customFormat="1" ht="29.25" customHeight="1" x14ac:dyDescent="0.25">
      <c r="A64" s="49" t="s">
        <v>518</v>
      </c>
      <c r="B64" s="31" t="s">
        <v>519</v>
      </c>
      <c r="C64" s="28">
        <f>C65</f>
        <v>0</v>
      </c>
      <c r="D64" s="28">
        <f t="shared" ref="D64:I64" si="20">D65</f>
        <v>0</v>
      </c>
      <c r="E64" s="28">
        <f t="shared" si="20"/>
        <v>0</v>
      </c>
      <c r="F64" s="28">
        <f t="shared" si="20"/>
        <v>0</v>
      </c>
      <c r="G64" s="28">
        <f t="shared" si="20"/>
        <v>0</v>
      </c>
      <c r="H64" s="28">
        <f t="shared" si="20"/>
        <v>0</v>
      </c>
      <c r="I64" s="28">
        <f t="shared" si="20"/>
        <v>0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s="3" customFormat="1" ht="29.25" customHeight="1" x14ac:dyDescent="0.25">
      <c r="A65" s="5" t="s">
        <v>432</v>
      </c>
      <c r="B65" s="6" t="s">
        <v>433</v>
      </c>
      <c r="C65" s="10">
        <f>D65+E65+F65+G65+H65+I65</f>
        <v>0</v>
      </c>
      <c r="D65" s="19"/>
      <c r="E65" s="19"/>
      <c r="F65" s="19"/>
      <c r="G65" s="19"/>
      <c r="H65" s="19"/>
      <c r="I65" s="19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s="34" customFormat="1" ht="29.25" customHeight="1" x14ac:dyDescent="0.25">
      <c r="A66" s="49" t="s">
        <v>580</v>
      </c>
      <c r="B66" s="31" t="s">
        <v>579</v>
      </c>
      <c r="C66" s="28">
        <f>C67+C68+C69</f>
        <v>396</v>
      </c>
      <c r="D66" s="28">
        <f t="shared" ref="D66:I66" si="21">D67+D68+D69</f>
        <v>69</v>
      </c>
      <c r="E66" s="28">
        <f t="shared" si="21"/>
        <v>64</v>
      </c>
      <c r="F66" s="28">
        <f t="shared" si="21"/>
        <v>63</v>
      </c>
      <c r="G66" s="28">
        <f t="shared" si="21"/>
        <v>66</v>
      </c>
      <c r="H66" s="28">
        <f t="shared" si="21"/>
        <v>67</v>
      </c>
      <c r="I66" s="28">
        <f t="shared" si="21"/>
        <v>67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s="3" customFormat="1" ht="29.25" customHeight="1" x14ac:dyDescent="0.25">
      <c r="A67" s="5" t="s">
        <v>698</v>
      </c>
      <c r="B67" s="6" t="s">
        <v>699</v>
      </c>
      <c r="C67" s="10">
        <f t="shared" ref="C67:C71" si="22">D67+E67+F67+G67+H67+I67</f>
        <v>3</v>
      </c>
      <c r="D67" s="19">
        <v>1</v>
      </c>
      <c r="E67" s="19"/>
      <c r="F67" s="19"/>
      <c r="G67" s="19">
        <v>1</v>
      </c>
      <c r="H67" s="19">
        <v>1</v>
      </c>
      <c r="I67" s="19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s="3" customFormat="1" ht="29.25" customHeight="1" x14ac:dyDescent="0.25">
      <c r="A68" s="5" t="s">
        <v>634</v>
      </c>
      <c r="B68" s="6" t="s">
        <v>635</v>
      </c>
      <c r="C68" s="10">
        <f t="shared" si="22"/>
        <v>391</v>
      </c>
      <c r="D68" s="19">
        <v>68</v>
      </c>
      <c r="E68" s="19">
        <v>63</v>
      </c>
      <c r="F68" s="19">
        <v>63</v>
      </c>
      <c r="G68" s="19">
        <v>65</v>
      </c>
      <c r="H68" s="19">
        <v>65</v>
      </c>
      <c r="I68" s="19">
        <v>67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s="3" customFormat="1" ht="29.25" customHeight="1" x14ac:dyDescent="0.25">
      <c r="A69" s="5" t="s">
        <v>700</v>
      </c>
      <c r="B69" s="6" t="s">
        <v>701</v>
      </c>
      <c r="C69" s="10">
        <f t="shared" si="22"/>
        <v>2</v>
      </c>
      <c r="D69" s="19"/>
      <c r="E69" s="19">
        <v>1</v>
      </c>
      <c r="F69" s="19"/>
      <c r="G69" s="19"/>
      <c r="H69" s="19">
        <v>1</v>
      </c>
      <c r="I69" s="19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s="34" customFormat="1" ht="29.25" customHeight="1" x14ac:dyDescent="0.25">
      <c r="A70" s="49" t="s">
        <v>591</v>
      </c>
      <c r="B70" s="31" t="s">
        <v>592</v>
      </c>
      <c r="C70" s="28">
        <f>C71</f>
        <v>12</v>
      </c>
      <c r="D70" s="28">
        <f t="shared" ref="D70:I70" si="23">D71</f>
        <v>2</v>
      </c>
      <c r="E70" s="28">
        <f t="shared" si="23"/>
        <v>2</v>
      </c>
      <c r="F70" s="28">
        <f t="shared" si="23"/>
        <v>2</v>
      </c>
      <c r="G70" s="28">
        <f t="shared" si="23"/>
        <v>2</v>
      </c>
      <c r="H70" s="28">
        <f t="shared" si="23"/>
        <v>2</v>
      </c>
      <c r="I70" s="28">
        <f t="shared" si="23"/>
        <v>2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s="3" customFormat="1" ht="29.25" customHeight="1" x14ac:dyDescent="0.25">
      <c r="A71" s="5" t="s">
        <v>723</v>
      </c>
      <c r="B71" s="6" t="s">
        <v>724</v>
      </c>
      <c r="C71" s="10">
        <f t="shared" si="22"/>
        <v>12</v>
      </c>
      <c r="D71" s="19">
        <v>2</v>
      </c>
      <c r="E71" s="19">
        <v>2</v>
      </c>
      <c r="F71" s="19">
        <v>2</v>
      </c>
      <c r="G71" s="19">
        <v>2</v>
      </c>
      <c r="H71" s="19">
        <v>2</v>
      </c>
      <c r="I71" s="19">
        <v>2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s="34" customFormat="1" ht="29.25" customHeight="1" x14ac:dyDescent="0.25">
      <c r="A72" s="49" t="s">
        <v>520</v>
      </c>
      <c r="B72" s="31" t="s">
        <v>521</v>
      </c>
      <c r="C72" s="28">
        <f>C73+C74+C75</f>
        <v>48</v>
      </c>
      <c r="D72" s="28">
        <f t="shared" ref="D72:I72" si="24">D73+D74+D75</f>
        <v>8</v>
      </c>
      <c r="E72" s="28">
        <f t="shared" si="24"/>
        <v>8</v>
      </c>
      <c r="F72" s="28">
        <f t="shared" si="24"/>
        <v>8</v>
      </c>
      <c r="G72" s="28">
        <f t="shared" si="24"/>
        <v>8</v>
      </c>
      <c r="H72" s="28">
        <f t="shared" si="24"/>
        <v>8</v>
      </c>
      <c r="I72" s="28">
        <f t="shared" si="24"/>
        <v>8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s="3" customFormat="1" ht="31.5" x14ac:dyDescent="0.25">
      <c r="A73" s="5" t="s">
        <v>649</v>
      </c>
      <c r="B73" s="6" t="s">
        <v>390</v>
      </c>
      <c r="C73" s="10">
        <f t="shared" ref="C73:C75" si="25">D73+E73+F73+G73+H73+I73</f>
        <v>48</v>
      </c>
      <c r="D73" s="19">
        <v>8</v>
      </c>
      <c r="E73" s="19">
        <v>8</v>
      </c>
      <c r="F73" s="19">
        <v>8</v>
      </c>
      <c r="G73" s="19">
        <v>8</v>
      </c>
      <c r="H73" s="19">
        <v>8</v>
      </c>
      <c r="I73" s="19">
        <v>8</v>
      </c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s="3" customFormat="1" ht="29.25" customHeight="1" x14ac:dyDescent="0.25">
      <c r="A74" s="5" t="s">
        <v>418</v>
      </c>
      <c r="B74" s="6" t="s">
        <v>417</v>
      </c>
      <c r="C74" s="10">
        <f t="shared" si="25"/>
        <v>0</v>
      </c>
      <c r="D74" s="19"/>
      <c r="E74" s="19"/>
      <c r="F74" s="19"/>
      <c r="G74" s="19"/>
      <c r="H74" s="19"/>
      <c r="I74" s="19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1:24" s="3" customFormat="1" ht="33.75" customHeight="1" x14ac:dyDescent="0.25">
      <c r="A75" s="5" t="s">
        <v>434</v>
      </c>
      <c r="B75" s="6" t="s">
        <v>435</v>
      </c>
      <c r="C75" s="10">
        <f t="shared" si="25"/>
        <v>0</v>
      </c>
      <c r="D75" s="19"/>
      <c r="E75" s="19"/>
      <c r="F75" s="19"/>
      <c r="G75" s="19"/>
      <c r="H75" s="19"/>
      <c r="I75" s="19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s="34" customFormat="1" ht="40.5" customHeight="1" x14ac:dyDescent="0.25">
      <c r="A76" s="49" t="s">
        <v>615</v>
      </c>
      <c r="B76" s="31" t="s">
        <v>614</v>
      </c>
      <c r="C76" s="28">
        <f>C77</f>
        <v>7</v>
      </c>
      <c r="D76" s="28">
        <f t="shared" ref="D76:I76" si="26">D77</f>
        <v>0</v>
      </c>
      <c r="E76" s="28">
        <f t="shared" si="26"/>
        <v>2</v>
      </c>
      <c r="F76" s="28">
        <f t="shared" si="26"/>
        <v>2</v>
      </c>
      <c r="G76" s="28">
        <f t="shared" si="26"/>
        <v>0</v>
      </c>
      <c r="H76" s="28">
        <f t="shared" si="26"/>
        <v>1</v>
      </c>
      <c r="I76" s="28">
        <f t="shared" si="26"/>
        <v>2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 s="3" customFormat="1" x14ac:dyDescent="0.25">
      <c r="A77" s="5" t="s">
        <v>640</v>
      </c>
      <c r="B77" s="6" t="s">
        <v>641</v>
      </c>
      <c r="C77" s="10">
        <f>D77+E77+F77+G77+H77+I77</f>
        <v>7</v>
      </c>
      <c r="D77" s="19"/>
      <c r="E77" s="19">
        <v>2</v>
      </c>
      <c r="F77" s="19">
        <v>2</v>
      </c>
      <c r="G77" s="19"/>
      <c r="H77" s="19">
        <v>1</v>
      </c>
      <c r="I77" s="19">
        <v>2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s="34" customFormat="1" ht="22.5" customHeight="1" x14ac:dyDescent="0.25">
      <c r="A78" s="49" t="s">
        <v>522</v>
      </c>
      <c r="B78" s="31" t="s">
        <v>523</v>
      </c>
      <c r="C78" s="28">
        <f>C79+C80</f>
        <v>6</v>
      </c>
      <c r="D78" s="28">
        <f t="shared" ref="D78:I78" si="27">D79+D80</f>
        <v>1</v>
      </c>
      <c r="E78" s="28">
        <f t="shared" si="27"/>
        <v>1</v>
      </c>
      <c r="F78" s="28">
        <f t="shared" si="27"/>
        <v>1</v>
      </c>
      <c r="G78" s="28">
        <f t="shared" si="27"/>
        <v>1</v>
      </c>
      <c r="H78" s="28">
        <f t="shared" si="27"/>
        <v>1</v>
      </c>
      <c r="I78" s="28">
        <f t="shared" si="27"/>
        <v>1</v>
      </c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s="3" customFormat="1" ht="22.5" customHeight="1" x14ac:dyDescent="0.25">
      <c r="A79" s="5" t="s">
        <v>713</v>
      </c>
      <c r="B79" s="7" t="s">
        <v>712</v>
      </c>
      <c r="C79" s="10">
        <f t="shared" ref="C79:C80" si="28">D79+E79+F79+G79+H79+I79</f>
        <v>6</v>
      </c>
      <c r="D79" s="19">
        <v>1</v>
      </c>
      <c r="E79" s="19">
        <v>1</v>
      </c>
      <c r="F79" s="19">
        <v>1</v>
      </c>
      <c r="G79" s="19">
        <v>1</v>
      </c>
      <c r="H79" s="19">
        <v>1</v>
      </c>
      <c r="I79" s="19">
        <v>1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4" s="3" customFormat="1" ht="22.5" customHeight="1" x14ac:dyDescent="0.25">
      <c r="A80" s="5" t="s">
        <v>101</v>
      </c>
      <c r="B80" s="7" t="s">
        <v>102</v>
      </c>
      <c r="C80" s="10">
        <f t="shared" si="28"/>
        <v>0</v>
      </c>
      <c r="D80" s="19"/>
      <c r="E80" s="19"/>
      <c r="F80" s="19"/>
      <c r="G80" s="19"/>
      <c r="H80" s="19"/>
      <c r="I80" s="19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24" s="42" customFormat="1" ht="32.25" customHeight="1" x14ac:dyDescent="0.25">
      <c r="A81" s="52"/>
      <c r="B81" s="59" t="s">
        <v>524</v>
      </c>
      <c r="C81" s="41">
        <f>C82+C106+C108</f>
        <v>1735</v>
      </c>
      <c r="D81" s="41">
        <f t="shared" ref="D81:I81" si="29">D82+D106+D108</f>
        <v>285</v>
      </c>
      <c r="E81" s="41">
        <f t="shared" si="29"/>
        <v>298</v>
      </c>
      <c r="F81" s="41">
        <f t="shared" si="29"/>
        <v>270</v>
      </c>
      <c r="G81" s="41">
        <f t="shared" si="29"/>
        <v>290</v>
      </c>
      <c r="H81" s="41">
        <f t="shared" si="29"/>
        <v>291</v>
      </c>
      <c r="I81" s="41">
        <f t="shared" si="29"/>
        <v>301</v>
      </c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4" s="34" customFormat="1" ht="22.5" customHeight="1" x14ac:dyDescent="0.25">
      <c r="A82" s="49" t="s">
        <v>525</v>
      </c>
      <c r="B82" s="35" t="s">
        <v>526</v>
      </c>
      <c r="C82" s="28">
        <f>C83+C84+C85+C104</f>
        <v>1584</v>
      </c>
      <c r="D82" s="28">
        <f t="shared" ref="D82:I82" si="30">D83+D84+D85+D104</f>
        <v>259</v>
      </c>
      <c r="E82" s="28">
        <f t="shared" si="30"/>
        <v>273</v>
      </c>
      <c r="F82" s="28">
        <f t="shared" si="30"/>
        <v>245</v>
      </c>
      <c r="G82" s="28">
        <f t="shared" si="30"/>
        <v>265</v>
      </c>
      <c r="H82" s="28">
        <f t="shared" si="30"/>
        <v>266</v>
      </c>
      <c r="I82" s="28">
        <f t="shared" si="30"/>
        <v>276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1:24" s="3" customFormat="1" ht="21.75" customHeight="1" x14ac:dyDescent="0.25">
      <c r="A83" s="5" t="s">
        <v>83</v>
      </c>
      <c r="B83" s="14" t="s">
        <v>28</v>
      </c>
      <c r="C83" s="10">
        <f t="shared" ref="C83:C105" si="31">D83+E83+F83+G83+H83+I83</f>
        <v>1146</v>
      </c>
      <c r="D83" s="19">
        <v>189</v>
      </c>
      <c r="E83" s="19">
        <v>201</v>
      </c>
      <c r="F83" s="19">
        <v>176</v>
      </c>
      <c r="G83" s="19">
        <v>191</v>
      </c>
      <c r="H83" s="19">
        <v>193</v>
      </c>
      <c r="I83" s="19">
        <v>196</v>
      </c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1:24" s="3" customFormat="1" ht="21.75" customHeight="1" x14ac:dyDescent="0.25">
      <c r="A84" s="5" t="s">
        <v>164</v>
      </c>
      <c r="B84" s="14" t="s">
        <v>30</v>
      </c>
      <c r="C84" s="10">
        <f t="shared" si="31"/>
        <v>300</v>
      </c>
      <c r="D84" s="19">
        <v>50</v>
      </c>
      <c r="E84" s="19">
        <v>50</v>
      </c>
      <c r="F84" s="19">
        <v>50</v>
      </c>
      <c r="G84" s="19">
        <v>50</v>
      </c>
      <c r="H84" s="19">
        <v>50</v>
      </c>
      <c r="I84" s="19">
        <v>50</v>
      </c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4" s="3" customFormat="1" ht="21.75" customHeight="1" x14ac:dyDescent="0.25">
      <c r="A85" s="5" t="s">
        <v>249</v>
      </c>
      <c r="B85" s="14" t="s">
        <v>31</v>
      </c>
      <c r="C85" s="10">
        <f t="shared" si="31"/>
        <v>60</v>
      </c>
      <c r="D85" s="19">
        <v>10</v>
      </c>
      <c r="E85" s="19">
        <v>10</v>
      </c>
      <c r="F85" s="19">
        <v>10</v>
      </c>
      <c r="G85" s="19">
        <v>10</v>
      </c>
      <c r="H85" s="19">
        <v>10</v>
      </c>
      <c r="I85" s="19">
        <v>10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4" s="3" customFormat="1" ht="20.25" customHeight="1" x14ac:dyDescent="0.25">
      <c r="A86" s="9" t="s">
        <v>41</v>
      </c>
      <c r="B86" s="6" t="s">
        <v>39</v>
      </c>
      <c r="C86" s="10">
        <f t="shared" si="31"/>
        <v>0</v>
      </c>
      <c r="D86" s="19"/>
      <c r="E86" s="19"/>
      <c r="F86" s="19"/>
      <c r="G86" s="19"/>
      <c r="H86" s="19"/>
      <c r="I86" s="19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1:24" s="3" customFormat="1" ht="20.25" customHeight="1" x14ac:dyDescent="0.25">
      <c r="A87" s="9" t="s">
        <v>222</v>
      </c>
      <c r="B87" s="6" t="s">
        <v>223</v>
      </c>
      <c r="C87" s="10">
        <f t="shared" si="31"/>
        <v>0</v>
      </c>
      <c r="D87" s="19"/>
      <c r="E87" s="19"/>
      <c r="F87" s="19"/>
      <c r="G87" s="19"/>
      <c r="H87" s="19"/>
      <c r="I87" s="19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1:24" s="3" customFormat="1" ht="20.25" customHeight="1" x14ac:dyDescent="0.25">
      <c r="A88" s="9" t="s">
        <v>300</v>
      </c>
      <c r="B88" s="6" t="s">
        <v>299</v>
      </c>
      <c r="C88" s="10">
        <f t="shared" si="31"/>
        <v>0</v>
      </c>
      <c r="D88" s="19"/>
      <c r="E88" s="19"/>
      <c r="F88" s="19"/>
      <c r="G88" s="19"/>
      <c r="H88" s="19"/>
      <c r="I88" s="19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s="3" customFormat="1" ht="20.25" customHeight="1" x14ac:dyDescent="0.25">
      <c r="A89" s="9" t="s">
        <v>292</v>
      </c>
      <c r="B89" s="6" t="s">
        <v>293</v>
      </c>
      <c r="C89" s="10">
        <f t="shared" si="31"/>
        <v>0</v>
      </c>
      <c r="D89" s="19"/>
      <c r="E89" s="19"/>
      <c r="F89" s="19"/>
      <c r="G89" s="19"/>
      <c r="H89" s="19"/>
      <c r="I89" s="19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1:24" s="3" customFormat="1" ht="22.5" customHeight="1" x14ac:dyDescent="0.25">
      <c r="A90" s="9" t="s">
        <v>148</v>
      </c>
      <c r="B90" s="6" t="s">
        <v>149</v>
      </c>
      <c r="C90" s="10">
        <f t="shared" si="31"/>
        <v>0</v>
      </c>
      <c r="D90" s="19"/>
      <c r="E90" s="19"/>
      <c r="F90" s="19"/>
      <c r="G90" s="19"/>
      <c r="H90" s="19"/>
      <c r="I90" s="19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1:24" s="3" customFormat="1" ht="22.5" customHeight="1" x14ac:dyDescent="0.25">
      <c r="A91" s="9" t="s">
        <v>309</v>
      </c>
      <c r="B91" s="6" t="s">
        <v>310</v>
      </c>
      <c r="C91" s="10">
        <f t="shared" si="31"/>
        <v>0</v>
      </c>
      <c r="D91" s="19"/>
      <c r="E91" s="19"/>
      <c r="F91" s="19"/>
      <c r="G91" s="19"/>
      <c r="H91" s="19"/>
      <c r="I91" s="19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s="3" customFormat="1" ht="22.5" customHeight="1" x14ac:dyDescent="0.25">
      <c r="A92" s="9" t="s">
        <v>400</v>
      </c>
      <c r="B92" s="6" t="s">
        <v>401</v>
      </c>
      <c r="C92" s="10">
        <f t="shared" si="31"/>
        <v>0</v>
      </c>
      <c r="D92" s="19"/>
      <c r="E92" s="19"/>
      <c r="F92" s="19"/>
      <c r="G92" s="19"/>
      <c r="H92" s="19"/>
      <c r="I92" s="19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1:24" s="3" customFormat="1" ht="22.5" customHeight="1" x14ac:dyDescent="0.25">
      <c r="A93" s="9" t="s">
        <v>225</v>
      </c>
      <c r="B93" s="6" t="s">
        <v>224</v>
      </c>
      <c r="C93" s="10">
        <f t="shared" si="31"/>
        <v>0</v>
      </c>
      <c r="D93" s="19"/>
      <c r="E93" s="19"/>
      <c r="F93" s="19"/>
      <c r="G93" s="19"/>
      <c r="H93" s="19"/>
      <c r="I93" s="19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4" s="3" customFormat="1" ht="19.5" customHeight="1" x14ac:dyDescent="0.25">
      <c r="A94" s="5" t="s">
        <v>75</v>
      </c>
      <c r="B94" s="2" t="s">
        <v>30</v>
      </c>
      <c r="C94" s="10">
        <f t="shared" si="31"/>
        <v>0</v>
      </c>
      <c r="D94" s="19"/>
      <c r="E94" s="19"/>
      <c r="F94" s="19"/>
      <c r="G94" s="19"/>
      <c r="H94" s="19"/>
      <c r="I94" s="19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1:24" s="3" customFormat="1" ht="21" customHeight="1" x14ac:dyDescent="0.25">
      <c r="A95" s="9" t="s">
        <v>40</v>
      </c>
      <c r="B95" s="6" t="s">
        <v>38</v>
      </c>
      <c r="C95" s="10">
        <f t="shared" si="31"/>
        <v>0</v>
      </c>
      <c r="D95" s="19"/>
      <c r="E95" s="19"/>
      <c r="F95" s="19"/>
      <c r="G95" s="19"/>
      <c r="H95" s="19"/>
      <c r="I95" s="19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1:24" s="3" customFormat="1" ht="21" customHeight="1" x14ac:dyDescent="0.25">
      <c r="A96" s="9" t="s">
        <v>273</v>
      </c>
      <c r="B96" s="6" t="s">
        <v>274</v>
      </c>
      <c r="C96" s="10">
        <f t="shared" si="31"/>
        <v>0</v>
      </c>
      <c r="D96" s="19"/>
      <c r="E96" s="19"/>
      <c r="F96" s="19"/>
      <c r="G96" s="19"/>
      <c r="H96" s="19"/>
      <c r="I96" s="19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1:24" s="3" customFormat="1" x14ac:dyDescent="0.25">
      <c r="A97" s="9" t="s">
        <v>275</v>
      </c>
      <c r="B97" s="6" t="s">
        <v>276</v>
      </c>
      <c r="C97" s="10">
        <f t="shared" si="31"/>
        <v>2</v>
      </c>
      <c r="D97" s="19">
        <v>2</v>
      </c>
      <c r="E97" s="19"/>
      <c r="F97" s="19"/>
      <c r="G97" s="19"/>
      <c r="H97" s="19"/>
      <c r="I97" s="19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s="3" customFormat="1" ht="21" customHeight="1" x14ac:dyDescent="0.25">
      <c r="A98" s="9" t="s">
        <v>78</v>
      </c>
      <c r="B98" s="6" t="s">
        <v>77</v>
      </c>
      <c r="C98" s="10">
        <f t="shared" si="31"/>
        <v>0</v>
      </c>
      <c r="D98" s="19"/>
      <c r="E98" s="19"/>
      <c r="F98" s="19"/>
      <c r="G98" s="19"/>
      <c r="H98" s="19"/>
      <c r="I98" s="19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 s="3" customFormat="1" ht="21" customHeight="1" x14ac:dyDescent="0.25">
      <c r="A99" s="9" t="s">
        <v>294</v>
      </c>
      <c r="B99" s="6" t="s">
        <v>295</v>
      </c>
      <c r="C99" s="10">
        <f t="shared" si="31"/>
        <v>0</v>
      </c>
      <c r="D99" s="19"/>
      <c r="E99" s="19"/>
      <c r="F99" s="19"/>
      <c r="G99" s="19"/>
      <c r="H99" s="19"/>
      <c r="I99" s="19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1:24" s="3" customFormat="1" ht="21" customHeight="1" x14ac:dyDescent="0.25">
      <c r="A100" s="9" t="s">
        <v>79</v>
      </c>
      <c r="B100" s="6" t="s">
        <v>80</v>
      </c>
      <c r="C100" s="10">
        <f t="shared" si="31"/>
        <v>0</v>
      </c>
      <c r="D100" s="19"/>
      <c r="E100" s="19"/>
      <c r="F100" s="19"/>
      <c r="G100" s="19"/>
      <c r="H100" s="19"/>
      <c r="I100" s="19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1:24" s="3" customFormat="1" ht="21" customHeight="1" x14ac:dyDescent="0.25">
      <c r="A101" s="9" t="s">
        <v>301</v>
      </c>
      <c r="B101" s="6" t="s">
        <v>302</v>
      </c>
      <c r="C101" s="10">
        <f t="shared" si="31"/>
        <v>0</v>
      </c>
      <c r="D101" s="19"/>
      <c r="E101" s="19"/>
      <c r="F101" s="19"/>
      <c r="G101" s="19"/>
      <c r="H101" s="19"/>
      <c r="I101" s="19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1:24" s="3" customFormat="1" ht="21" customHeight="1" x14ac:dyDescent="0.25">
      <c r="A102" s="9" t="s">
        <v>150</v>
      </c>
      <c r="B102" s="6" t="s">
        <v>151</v>
      </c>
      <c r="C102" s="10">
        <f t="shared" si="31"/>
        <v>0</v>
      </c>
      <c r="D102" s="19"/>
      <c r="E102" s="19"/>
      <c r="F102" s="19"/>
      <c r="G102" s="19"/>
      <c r="H102" s="19"/>
      <c r="I102" s="19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s="3" customFormat="1" ht="21" customHeight="1" x14ac:dyDescent="0.25">
      <c r="A103" s="9" t="s">
        <v>81</v>
      </c>
      <c r="B103" s="6" t="s">
        <v>82</v>
      </c>
      <c r="C103" s="10">
        <f t="shared" si="31"/>
        <v>0</v>
      </c>
      <c r="D103" s="19"/>
      <c r="E103" s="19"/>
      <c r="F103" s="19"/>
      <c r="G103" s="19"/>
      <c r="H103" s="19"/>
      <c r="I103" s="19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s="3" customFormat="1" ht="21" customHeight="1" x14ac:dyDescent="0.25">
      <c r="A104" s="9" t="s">
        <v>351</v>
      </c>
      <c r="B104" s="6" t="s">
        <v>298</v>
      </c>
      <c r="C104" s="10">
        <f t="shared" si="31"/>
        <v>78</v>
      </c>
      <c r="D104" s="19">
        <v>10</v>
      </c>
      <c r="E104" s="19">
        <v>12</v>
      </c>
      <c r="F104" s="19">
        <v>9</v>
      </c>
      <c r="G104" s="19">
        <v>14</v>
      </c>
      <c r="H104" s="19">
        <v>13</v>
      </c>
      <c r="I104" s="19">
        <v>20</v>
      </c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1:24" s="3" customFormat="1" ht="21" customHeight="1" x14ac:dyDescent="0.25">
      <c r="A105" s="9" t="s">
        <v>296</v>
      </c>
      <c r="B105" s="6" t="s">
        <v>297</v>
      </c>
      <c r="C105" s="10">
        <f t="shared" si="31"/>
        <v>0</v>
      </c>
      <c r="D105" s="19"/>
      <c r="E105" s="19"/>
      <c r="F105" s="19"/>
      <c r="G105" s="19"/>
      <c r="H105" s="19"/>
      <c r="I105" s="19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1:24" s="34" customFormat="1" ht="21" customHeight="1" x14ac:dyDescent="0.25">
      <c r="A106" s="33" t="s">
        <v>527</v>
      </c>
      <c r="B106" s="31" t="s">
        <v>528</v>
      </c>
      <c r="C106" s="28">
        <f>C107</f>
        <v>151</v>
      </c>
      <c r="D106" s="28">
        <f t="shared" ref="D106:I106" si="32">D107</f>
        <v>26</v>
      </c>
      <c r="E106" s="28">
        <f t="shared" si="32"/>
        <v>25</v>
      </c>
      <c r="F106" s="28">
        <f t="shared" si="32"/>
        <v>25</v>
      </c>
      <c r="G106" s="28">
        <f t="shared" si="32"/>
        <v>25</v>
      </c>
      <c r="H106" s="28">
        <f t="shared" si="32"/>
        <v>25</v>
      </c>
      <c r="I106" s="28">
        <f t="shared" si="32"/>
        <v>25</v>
      </c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s="3" customFormat="1" ht="21" customHeight="1" x14ac:dyDescent="0.25">
      <c r="A107" s="9" t="s">
        <v>250</v>
      </c>
      <c r="B107" s="6" t="s">
        <v>22</v>
      </c>
      <c r="C107" s="10">
        <f>D107+E107+F107+G107+H107+I107</f>
        <v>151</v>
      </c>
      <c r="D107" s="19">
        <v>26</v>
      </c>
      <c r="E107" s="19">
        <v>25</v>
      </c>
      <c r="F107" s="19">
        <v>25</v>
      </c>
      <c r="G107" s="19">
        <v>25</v>
      </c>
      <c r="H107" s="19">
        <v>25</v>
      </c>
      <c r="I107" s="19">
        <v>25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s="34" customFormat="1" ht="21" customHeight="1" x14ac:dyDescent="0.25">
      <c r="A108" s="33" t="s">
        <v>529</v>
      </c>
      <c r="B108" s="31" t="s">
        <v>530</v>
      </c>
      <c r="C108" s="28">
        <f>C109</f>
        <v>0</v>
      </c>
      <c r="D108" s="28">
        <f t="shared" ref="D108:I108" si="33">D109</f>
        <v>0</v>
      </c>
      <c r="E108" s="28">
        <f t="shared" si="33"/>
        <v>0</v>
      </c>
      <c r="F108" s="28">
        <f t="shared" si="33"/>
        <v>0</v>
      </c>
      <c r="G108" s="28">
        <f t="shared" si="33"/>
        <v>0</v>
      </c>
      <c r="H108" s="28">
        <f t="shared" si="33"/>
        <v>0</v>
      </c>
      <c r="I108" s="28">
        <f t="shared" si="33"/>
        <v>0</v>
      </c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:24" s="3" customFormat="1" ht="21" customHeight="1" x14ac:dyDescent="0.25">
      <c r="A109" s="9" t="s">
        <v>236</v>
      </c>
      <c r="B109" s="6" t="s">
        <v>190</v>
      </c>
      <c r="C109" s="10">
        <f>D109+E109+F109+G109+H109+I109</f>
        <v>0</v>
      </c>
      <c r="D109" s="19"/>
      <c r="E109" s="19"/>
      <c r="F109" s="19"/>
      <c r="G109" s="19"/>
      <c r="H109" s="19"/>
      <c r="I109" s="19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:24" s="42" customFormat="1" ht="35.25" customHeight="1" x14ac:dyDescent="0.25">
      <c r="A110" s="39"/>
      <c r="B110" s="57" t="s">
        <v>532</v>
      </c>
      <c r="C110" s="41">
        <f>C111+C121</f>
        <v>428</v>
      </c>
      <c r="D110" s="41">
        <f t="shared" ref="D110:I110" si="34">D111+D121</f>
        <v>70</v>
      </c>
      <c r="E110" s="41">
        <f t="shared" si="34"/>
        <v>73</v>
      </c>
      <c r="F110" s="41">
        <f t="shared" si="34"/>
        <v>68</v>
      </c>
      <c r="G110" s="41">
        <f t="shared" si="34"/>
        <v>71</v>
      </c>
      <c r="H110" s="41">
        <f t="shared" si="34"/>
        <v>75</v>
      </c>
      <c r="I110" s="41">
        <f t="shared" si="34"/>
        <v>71</v>
      </c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1:24" s="34" customFormat="1" ht="32.25" customHeight="1" x14ac:dyDescent="0.25">
      <c r="A111" s="33" t="s">
        <v>531</v>
      </c>
      <c r="B111" s="31" t="s">
        <v>535</v>
      </c>
      <c r="C111" s="28">
        <f>C112+C113+C114+C115+C116+C117+C118+C119+C120</f>
        <v>21</v>
      </c>
      <c r="D111" s="28">
        <f t="shared" ref="D111:I111" si="35">D112+D113+D114+D115+D116+D117+D118+D119+D120</f>
        <v>3</v>
      </c>
      <c r="E111" s="28">
        <f t="shared" si="35"/>
        <v>5</v>
      </c>
      <c r="F111" s="28">
        <f t="shared" si="35"/>
        <v>2</v>
      </c>
      <c r="G111" s="28">
        <f t="shared" si="35"/>
        <v>4</v>
      </c>
      <c r="H111" s="28">
        <f t="shared" si="35"/>
        <v>3</v>
      </c>
      <c r="I111" s="28">
        <f t="shared" si="35"/>
        <v>4</v>
      </c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1:24" s="3" customFormat="1" ht="31.5" x14ac:dyDescent="0.25">
      <c r="A112" s="9" t="s">
        <v>647</v>
      </c>
      <c r="B112" s="6" t="s">
        <v>437</v>
      </c>
      <c r="C112" s="10">
        <f t="shared" ref="C112:C120" si="36">D112+E112+F112+G112+H112+I112</f>
        <v>7</v>
      </c>
      <c r="D112" s="19">
        <v>1</v>
      </c>
      <c r="E112" s="19">
        <v>1</v>
      </c>
      <c r="F112" s="19">
        <v>1</v>
      </c>
      <c r="G112" s="19">
        <v>2</v>
      </c>
      <c r="H112" s="19">
        <v>1</v>
      </c>
      <c r="I112" s="19">
        <v>1</v>
      </c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1:24" s="3" customFormat="1" ht="21" customHeight="1" x14ac:dyDescent="0.25">
      <c r="A113" s="9" t="s">
        <v>349</v>
      </c>
      <c r="B113" s="6" t="s">
        <v>350</v>
      </c>
      <c r="C113" s="10">
        <f t="shared" si="36"/>
        <v>0</v>
      </c>
      <c r="D113" s="19"/>
      <c r="E113" s="19"/>
      <c r="F113" s="19"/>
      <c r="G113" s="19"/>
      <c r="H113" s="19"/>
      <c r="I113" s="19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s="3" customFormat="1" ht="35.25" customHeight="1" x14ac:dyDescent="0.25">
      <c r="A114" s="9" t="s">
        <v>204</v>
      </c>
      <c r="B114" s="6" t="s">
        <v>203</v>
      </c>
      <c r="C114" s="10">
        <f t="shared" si="36"/>
        <v>2</v>
      </c>
      <c r="D114" s="19">
        <v>1</v>
      </c>
      <c r="E114" s="19">
        <v>1</v>
      </c>
      <c r="F114" s="19"/>
      <c r="G114" s="19"/>
      <c r="H114" s="19"/>
      <c r="I114" s="19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1:24" s="3" customFormat="1" ht="21.75" customHeight="1" x14ac:dyDescent="0.25">
      <c r="A115" s="9" t="s">
        <v>419</v>
      </c>
      <c r="B115" s="6" t="s">
        <v>420</v>
      </c>
      <c r="C115" s="10">
        <f t="shared" si="36"/>
        <v>0</v>
      </c>
      <c r="D115" s="19"/>
      <c r="E115" s="19"/>
      <c r="F115" s="19"/>
      <c r="G115" s="19"/>
      <c r="H115" s="19"/>
      <c r="I115" s="19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1:24" s="3" customFormat="1" ht="21" customHeight="1" x14ac:dyDescent="0.25">
      <c r="A116" s="9" t="s">
        <v>161</v>
      </c>
      <c r="B116" s="6" t="s">
        <v>162</v>
      </c>
      <c r="C116" s="10">
        <f t="shared" si="36"/>
        <v>0</v>
      </c>
      <c r="D116" s="19"/>
      <c r="E116" s="19"/>
      <c r="F116" s="19"/>
      <c r="G116" s="19"/>
      <c r="H116" s="19"/>
      <c r="I116" s="19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1:24" s="3" customFormat="1" ht="21" customHeight="1" x14ac:dyDescent="0.25">
      <c r="A117" s="9" t="s">
        <v>282</v>
      </c>
      <c r="B117" s="6" t="s">
        <v>283</v>
      </c>
      <c r="C117" s="10">
        <f t="shared" si="36"/>
        <v>0</v>
      </c>
      <c r="D117" s="19"/>
      <c r="E117" s="19"/>
      <c r="F117" s="19"/>
      <c r="G117" s="19"/>
      <c r="H117" s="19"/>
      <c r="I117" s="19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1:24" s="3" customFormat="1" ht="33" customHeight="1" x14ac:dyDescent="0.25">
      <c r="A118" s="9" t="s">
        <v>436</v>
      </c>
      <c r="B118" s="6" t="s">
        <v>437</v>
      </c>
      <c r="C118" s="10">
        <f t="shared" si="36"/>
        <v>8</v>
      </c>
      <c r="D118" s="19"/>
      <c r="E118" s="19">
        <v>2</v>
      </c>
      <c r="F118" s="19">
        <v>1</v>
      </c>
      <c r="G118" s="19">
        <v>2</v>
      </c>
      <c r="H118" s="19">
        <v>1</v>
      </c>
      <c r="I118" s="19">
        <v>2</v>
      </c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1:24" s="3" customFormat="1" ht="21" customHeight="1" x14ac:dyDescent="0.25">
      <c r="A119" s="9" t="s">
        <v>329</v>
      </c>
      <c r="B119" s="6" t="s">
        <v>330</v>
      </c>
      <c r="C119" s="10">
        <f t="shared" si="36"/>
        <v>0</v>
      </c>
      <c r="D119" s="19"/>
      <c r="E119" s="19"/>
      <c r="F119" s="19"/>
      <c r="G119" s="19"/>
      <c r="H119" s="19"/>
      <c r="I119" s="19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1:24" s="3" customFormat="1" ht="31.5" x14ac:dyDescent="0.25">
      <c r="A120" s="9" t="s">
        <v>690</v>
      </c>
      <c r="B120" s="6" t="s">
        <v>691</v>
      </c>
      <c r="C120" s="10">
        <f t="shared" si="36"/>
        <v>4</v>
      </c>
      <c r="D120" s="19">
        <v>1</v>
      </c>
      <c r="E120" s="19">
        <v>1</v>
      </c>
      <c r="F120" s="19"/>
      <c r="G120" s="19"/>
      <c r="H120" s="19">
        <v>1</v>
      </c>
      <c r="I120" s="19">
        <v>1</v>
      </c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:24" s="34" customFormat="1" ht="21" customHeight="1" x14ac:dyDescent="0.25">
      <c r="A121" s="33" t="s">
        <v>533</v>
      </c>
      <c r="B121" s="31" t="s">
        <v>534</v>
      </c>
      <c r="C121" s="28">
        <f>C122+C123+C124+C125</f>
        <v>407</v>
      </c>
      <c r="D121" s="28">
        <f t="shared" ref="D121:I121" si="37">D122+D123+D124+D125</f>
        <v>67</v>
      </c>
      <c r="E121" s="28">
        <f t="shared" si="37"/>
        <v>68</v>
      </c>
      <c r="F121" s="28">
        <f t="shared" si="37"/>
        <v>66</v>
      </c>
      <c r="G121" s="28">
        <f t="shared" si="37"/>
        <v>67</v>
      </c>
      <c r="H121" s="28">
        <f t="shared" si="37"/>
        <v>72</v>
      </c>
      <c r="I121" s="28">
        <f t="shared" si="37"/>
        <v>67</v>
      </c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1:24" s="3" customFormat="1" ht="21" customHeight="1" x14ac:dyDescent="0.25">
      <c r="A122" s="9" t="s">
        <v>237</v>
      </c>
      <c r="B122" s="6" t="s">
        <v>238</v>
      </c>
      <c r="C122" s="10">
        <f t="shared" ref="C122:C125" si="38">D122+E122+F122+G122+H122+I122</f>
        <v>246</v>
      </c>
      <c r="D122" s="19">
        <v>40</v>
      </c>
      <c r="E122" s="19">
        <v>42</v>
      </c>
      <c r="F122" s="19">
        <v>39</v>
      </c>
      <c r="G122" s="19">
        <v>40</v>
      </c>
      <c r="H122" s="19">
        <v>45</v>
      </c>
      <c r="I122" s="19">
        <v>40</v>
      </c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1:24" s="3" customFormat="1" ht="21" customHeight="1" x14ac:dyDescent="0.25">
      <c r="A123" s="9" t="s">
        <v>163</v>
      </c>
      <c r="B123" s="6" t="s">
        <v>157</v>
      </c>
      <c r="C123" s="10">
        <f t="shared" si="38"/>
        <v>11</v>
      </c>
      <c r="D123" s="19">
        <v>2</v>
      </c>
      <c r="E123" s="19">
        <v>1</v>
      </c>
      <c r="F123" s="19">
        <v>2</v>
      </c>
      <c r="G123" s="19">
        <v>2</v>
      </c>
      <c r="H123" s="19">
        <v>2</v>
      </c>
      <c r="I123" s="19">
        <v>2</v>
      </c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:24" s="3" customFormat="1" ht="21" customHeight="1" x14ac:dyDescent="0.25">
      <c r="A124" s="9" t="s">
        <v>327</v>
      </c>
      <c r="B124" s="6" t="s">
        <v>328</v>
      </c>
      <c r="C124" s="10">
        <f t="shared" si="38"/>
        <v>0</v>
      </c>
      <c r="D124" s="19"/>
      <c r="E124" s="19"/>
      <c r="F124" s="19"/>
      <c r="G124" s="19"/>
      <c r="H124" s="19"/>
      <c r="I124" s="19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4" s="3" customFormat="1" ht="19.5" customHeight="1" x14ac:dyDescent="0.25">
      <c r="A125" s="9" t="s">
        <v>42</v>
      </c>
      <c r="B125" s="6" t="s">
        <v>26</v>
      </c>
      <c r="C125" s="10">
        <f t="shared" si="38"/>
        <v>150</v>
      </c>
      <c r="D125" s="19">
        <v>25</v>
      </c>
      <c r="E125" s="19">
        <v>25</v>
      </c>
      <c r="F125" s="19">
        <v>25</v>
      </c>
      <c r="G125" s="19">
        <v>25</v>
      </c>
      <c r="H125" s="19">
        <v>25</v>
      </c>
      <c r="I125" s="19">
        <v>25</v>
      </c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1:24" s="42" customFormat="1" ht="19.5" customHeight="1" x14ac:dyDescent="0.25">
      <c r="A126" s="58"/>
      <c r="B126" s="57" t="s">
        <v>536</v>
      </c>
      <c r="C126" s="41">
        <f>C127+C130+C138+C141+C146+C148+C152</f>
        <v>1033</v>
      </c>
      <c r="D126" s="41">
        <f t="shared" ref="D126:I126" si="39">D127+D130+D138+D141+D146+D148+D152</f>
        <v>241</v>
      </c>
      <c r="E126" s="41">
        <f t="shared" si="39"/>
        <v>150</v>
      </c>
      <c r="F126" s="41">
        <f t="shared" si="39"/>
        <v>158</v>
      </c>
      <c r="G126" s="41">
        <f t="shared" si="39"/>
        <v>153</v>
      </c>
      <c r="H126" s="41">
        <f t="shared" si="39"/>
        <v>162</v>
      </c>
      <c r="I126" s="41">
        <f t="shared" si="39"/>
        <v>169</v>
      </c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:24" s="34" customFormat="1" ht="19.5" customHeight="1" x14ac:dyDescent="0.25">
      <c r="A127" s="33" t="s">
        <v>537</v>
      </c>
      <c r="B127" s="31" t="s">
        <v>538</v>
      </c>
      <c r="C127" s="28">
        <f>C128+C129</f>
        <v>0</v>
      </c>
      <c r="D127" s="28">
        <f t="shared" ref="D127:I127" si="40">D128+D129</f>
        <v>0</v>
      </c>
      <c r="E127" s="28">
        <f t="shared" si="40"/>
        <v>0</v>
      </c>
      <c r="F127" s="28">
        <f t="shared" si="40"/>
        <v>0</v>
      </c>
      <c r="G127" s="28">
        <f t="shared" si="40"/>
        <v>0</v>
      </c>
      <c r="H127" s="28">
        <f t="shared" si="40"/>
        <v>0</v>
      </c>
      <c r="I127" s="28">
        <f t="shared" si="40"/>
        <v>0</v>
      </c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:24" s="3" customFormat="1" ht="19.5" customHeight="1" x14ac:dyDescent="0.25">
      <c r="A128" s="9" t="s">
        <v>155</v>
      </c>
      <c r="B128" s="6" t="s">
        <v>156</v>
      </c>
      <c r="C128" s="10">
        <f t="shared" ref="C128:C129" si="41">D128+E128+F128+G128+H128+I128</f>
        <v>0</v>
      </c>
      <c r="D128" s="19"/>
      <c r="E128" s="19"/>
      <c r="F128" s="19"/>
      <c r="G128" s="19"/>
      <c r="H128" s="19"/>
      <c r="I128" s="19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:24" s="3" customFormat="1" ht="19.5" customHeight="1" x14ac:dyDescent="0.25">
      <c r="A129" s="9" t="s">
        <v>375</v>
      </c>
      <c r="B129" s="6" t="s">
        <v>376</v>
      </c>
      <c r="C129" s="10">
        <f t="shared" si="41"/>
        <v>0</v>
      </c>
      <c r="D129" s="19"/>
      <c r="E129" s="19"/>
      <c r="F129" s="19"/>
      <c r="G129" s="19"/>
      <c r="H129" s="19"/>
      <c r="I129" s="19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1:24" s="34" customFormat="1" ht="19.5" customHeight="1" x14ac:dyDescent="0.25">
      <c r="A130" s="33" t="s">
        <v>463</v>
      </c>
      <c r="B130" s="31" t="s">
        <v>484</v>
      </c>
      <c r="C130" s="28">
        <f>C131+C132+C133+C134+C135+C136+C137</f>
        <v>295</v>
      </c>
      <c r="D130" s="28">
        <f t="shared" ref="D130:I130" si="42">D131+D132+D133+D134+D135+D136+D137</f>
        <v>62</v>
      </c>
      <c r="E130" s="28">
        <f t="shared" si="42"/>
        <v>44</v>
      </c>
      <c r="F130" s="28">
        <f t="shared" si="42"/>
        <v>52</v>
      </c>
      <c r="G130" s="28">
        <f t="shared" si="42"/>
        <v>43</v>
      </c>
      <c r="H130" s="28">
        <f t="shared" si="42"/>
        <v>43</v>
      </c>
      <c r="I130" s="28">
        <f t="shared" si="42"/>
        <v>51</v>
      </c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1:24" s="3" customFormat="1" ht="19.5" customHeight="1" x14ac:dyDescent="0.25">
      <c r="A131" s="9" t="s">
        <v>207</v>
      </c>
      <c r="B131" s="6" t="s">
        <v>208</v>
      </c>
      <c r="C131" s="10">
        <f t="shared" ref="C131:C137" si="43">D131+E131+F131+G131+H131+I131</f>
        <v>34</v>
      </c>
      <c r="D131" s="19">
        <v>5</v>
      </c>
      <c r="E131" s="19">
        <v>5</v>
      </c>
      <c r="F131" s="19">
        <v>7</v>
      </c>
      <c r="G131" s="19">
        <v>4</v>
      </c>
      <c r="H131" s="19">
        <v>6</v>
      </c>
      <c r="I131" s="19">
        <v>7</v>
      </c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1:24" s="3" customFormat="1" ht="19.5" customHeight="1" x14ac:dyDescent="0.25">
      <c r="A132" s="9" t="s">
        <v>144</v>
      </c>
      <c r="B132" s="6" t="s">
        <v>646</v>
      </c>
      <c r="C132" s="10">
        <f t="shared" si="43"/>
        <v>90</v>
      </c>
      <c r="D132" s="19">
        <v>20</v>
      </c>
      <c r="E132" s="19">
        <v>14</v>
      </c>
      <c r="F132" s="19">
        <v>15</v>
      </c>
      <c r="G132" s="19">
        <v>14</v>
      </c>
      <c r="H132" s="19">
        <v>13</v>
      </c>
      <c r="I132" s="19">
        <v>14</v>
      </c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1:24" s="3" customFormat="1" ht="19.5" customHeight="1" x14ac:dyDescent="0.25">
      <c r="A133" s="9" t="s">
        <v>146</v>
      </c>
      <c r="B133" s="6" t="s">
        <v>147</v>
      </c>
      <c r="C133" s="10">
        <f t="shared" si="43"/>
        <v>0</v>
      </c>
      <c r="D133" s="19"/>
      <c r="E133" s="19"/>
      <c r="F133" s="19"/>
      <c r="G133" s="19"/>
      <c r="H133" s="19"/>
      <c r="I133" s="19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:24" s="3" customFormat="1" x14ac:dyDescent="0.25">
      <c r="A134" s="9" t="s">
        <v>438</v>
      </c>
      <c r="B134" s="6" t="s">
        <v>97</v>
      </c>
      <c r="C134" s="10">
        <f t="shared" si="43"/>
        <v>29</v>
      </c>
      <c r="D134" s="19">
        <v>10</v>
      </c>
      <c r="E134" s="19">
        <v>3</v>
      </c>
      <c r="F134" s="19">
        <v>3</v>
      </c>
      <c r="G134" s="19">
        <v>3</v>
      </c>
      <c r="H134" s="19">
        <v>2</v>
      </c>
      <c r="I134" s="19">
        <v>8</v>
      </c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24" s="3" customFormat="1" ht="19.5" customHeight="1" x14ac:dyDescent="0.25">
      <c r="A135" s="9" t="s">
        <v>239</v>
      </c>
      <c r="B135" s="6" t="s">
        <v>240</v>
      </c>
      <c r="C135" s="10">
        <f t="shared" si="43"/>
        <v>12</v>
      </c>
      <c r="D135" s="19">
        <v>2</v>
      </c>
      <c r="E135" s="19">
        <v>2</v>
      </c>
      <c r="F135" s="19">
        <v>2</v>
      </c>
      <c r="G135" s="19">
        <v>2</v>
      </c>
      <c r="H135" s="19">
        <v>2</v>
      </c>
      <c r="I135" s="19">
        <v>2</v>
      </c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1:24" s="3" customFormat="1" ht="19.5" customHeight="1" x14ac:dyDescent="0.25">
      <c r="A136" s="9" t="s">
        <v>439</v>
      </c>
      <c r="B136" s="6" t="s">
        <v>440</v>
      </c>
      <c r="C136" s="10">
        <f t="shared" si="43"/>
        <v>130</v>
      </c>
      <c r="D136" s="19">
        <v>25</v>
      </c>
      <c r="E136" s="19">
        <v>20</v>
      </c>
      <c r="F136" s="19">
        <v>25</v>
      </c>
      <c r="G136" s="19">
        <v>20</v>
      </c>
      <c r="H136" s="19">
        <v>20</v>
      </c>
      <c r="I136" s="19">
        <v>20</v>
      </c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1:24" s="3" customFormat="1" ht="19.5" customHeight="1" x14ac:dyDescent="0.25">
      <c r="A137" s="9" t="s">
        <v>95</v>
      </c>
      <c r="B137" s="6" t="s">
        <v>96</v>
      </c>
      <c r="C137" s="10">
        <f t="shared" si="43"/>
        <v>0</v>
      </c>
      <c r="D137" s="19"/>
      <c r="E137" s="19"/>
      <c r="F137" s="19"/>
      <c r="G137" s="19"/>
      <c r="H137" s="19"/>
      <c r="I137" s="19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1:24" s="34" customFormat="1" ht="19.5" customHeight="1" x14ac:dyDescent="0.25">
      <c r="A138" s="33" t="s">
        <v>539</v>
      </c>
      <c r="B138" s="31" t="s">
        <v>540</v>
      </c>
      <c r="C138" s="28">
        <f>C139+C140</f>
        <v>5</v>
      </c>
      <c r="D138" s="28">
        <f t="shared" ref="D138:H138" si="44">D139+D140</f>
        <v>2</v>
      </c>
      <c r="E138" s="28">
        <f t="shared" si="44"/>
        <v>3</v>
      </c>
      <c r="F138" s="28">
        <f t="shared" si="44"/>
        <v>0</v>
      </c>
      <c r="G138" s="28">
        <f t="shared" si="44"/>
        <v>0</v>
      </c>
      <c r="H138" s="28">
        <f t="shared" si="44"/>
        <v>0</v>
      </c>
      <c r="I138" s="28">
        <f>I139+I140</f>
        <v>0</v>
      </c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1:24" s="3" customFormat="1" ht="23.25" customHeight="1" x14ac:dyDescent="0.25">
      <c r="A139" s="9" t="s">
        <v>670</v>
      </c>
      <c r="B139" s="6" t="s">
        <v>669</v>
      </c>
      <c r="C139" s="10">
        <f t="shared" ref="C139:C140" si="45">D139+E139+F139+G139+H139+I139</f>
        <v>4</v>
      </c>
      <c r="D139" s="19">
        <v>2</v>
      </c>
      <c r="E139" s="19">
        <v>2</v>
      </c>
      <c r="F139" s="19"/>
      <c r="G139" s="19"/>
      <c r="H139" s="19"/>
      <c r="I139" s="19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1:24" s="3" customFormat="1" ht="23.25" customHeight="1" x14ac:dyDescent="0.25">
      <c r="A140" s="9" t="s">
        <v>209</v>
      </c>
      <c r="B140" s="6" t="s">
        <v>210</v>
      </c>
      <c r="C140" s="10">
        <f t="shared" si="45"/>
        <v>1</v>
      </c>
      <c r="D140" s="19"/>
      <c r="E140" s="19">
        <v>1</v>
      </c>
      <c r="F140" s="19"/>
      <c r="G140" s="19"/>
      <c r="H140" s="19"/>
      <c r="I140" s="19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1:24" s="34" customFormat="1" ht="22.5" customHeight="1" x14ac:dyDescent="0.25">
      <c r="A141" s="33" t="s">
        <v>541</v>
      </c>
      <c r="B141" s="31" t="s">
        <v>542</v>
      </c>
      <c r="C141" s="28">
        <f>C142+C143+C144+C145</f>
        <v>672</v>
      </c>
      <c r="D141" s="28">
        <f t="shared" ref="D141:I141" si="46">D142+D143+D144+D145</f>
        <v>164</v>
      </c>
      <c r="E141" s="28">
        <f t="shared" si="46"/>
        <v>93</v>
      </c>
      <c r="F141" s="28">
        <f t="shared" si="46"/>
        <v>95</v>
      </c>
      <c r="G141" s="28">
        <f t="shared" si="46"/>
        <v>101</v>
      </c>
      <c r="H141" s="28">
        <f t="shared" si="46"/>
        <v>110</v>
      </c>
      <c r="I141" s="28">
        <f t="shared" si="46"/>
        <v>109</v>
      </c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4" s="3" customFormat="1" ht="29.25" customHeight="1" x14ac:dyDescent="0.25">
      <c r="A142" s="9" t="s">
        <v>624</v>
      </c>
      <c r="B142" s="6" t="s">
        <v>625</v>
      </c>
      <c r="C142" s="10">
        <f t="shared" ref="C142:C145" si="47">D142+E142+F142+G142+H142+I142</f>
        <v>407</v>
      </c>
      <c r="D142" s="19">
        <v>107</v>
      </c>
      <c r="E142" s="19">
        <v>55</v>
      </c>
      <c r="F142" s="19">
        <v>57</v>
      </c>
      <c r="G142" s="19">
        <v>57</v>
      </c>
      <c r="H142" s="19">
        <v>63</v>
      </c>
      <c r="I142" s="19">
        <v>68</v>
      </c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</row>
    <row r="143" spans="1:24" s="3" customFormat="1" ht="29.25" customHeight="1" x14ac:dyDescent="0.25">
      <c r="A143" s="9" t="s">
        <v>489</v>
      </c>
      <c r="B143" s="6" t="s">
        <v>490</v>
      </c>
      <c r="C143" s="10">
        <f t="shared" si="47"/>
        <v>0</v>
      </c>
      <c r="D143" s="19"/>
      <c r="E143" s="19"/>
      <c r="F143" s="19"/>
      <c r="G143" s="19"/>
      <c r="H143" s="19"/>
      <c r="I143" s="19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</row>
    <row r="144" spans="1:24" s="3" customFormat="1" ht="19.5" customHeight="1" x14ac:dyDescent="0.25">
      <c r="A144" s="9" t="s">
        <v>76</v>
      </c>
      <c r="B144" s="6" t="s">
        <v>62</v>
      </c>
      <c r="C144" s="10">
        <f t="shared" si="47"/>
        <v>0</v>
      </c>
      <c r="D144" s="19"/>
      <c r="E144" s="19"/>
      <c r="F144" s="19"/>
      <c r="G144" s="19"/>
      <c r="H144" s="19"/>
      <c r="I144" s="19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</row>
    <row r="145" spans="1:24" s="3" customFormat="1" ht="19.5" customHeight="1" x14ac:dyDescent="0.25">
      <c r="A145" s="9" t="s">
        <v>154</v>
      </c>
      <c r="B145" s="6" t="s">
        <v>92</v>
      </c>
      <c r="C145" s="10">
        <f t="shared" si="47"/>
        <v>265</v>
      </c>
      <c r="D145" s="19">
        <v>57</v>
      </c>
      <c r="E145" s="19">
        <v>38</v>
      </c>
      <c r="F145" s="19">
        <v>38</v>
      </c>
      <c r="G145" s="19">
        <v>44</v>
      </c>
      <c r="H145" s="19">
        <v>47</v>
      </c>
      <c r="I145" s="19">
        <v>41</v>
      </c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</row>
    <row r="146" spans="1:24" s="34" customFormat="1" ht="27" customHeight="1" x14ac:dyDescent="0.25">
      <c r="A146" s="33" t="s">
        <v>674</v>
      </c>
      <c r="B146" s="31" t="s">
        <v>673</v>
      </c>
      <c r="C146" s="28">
        <f>C147</f>
        <v>2</v>
      </c>
      <c r="D146" s="28">
        <f t="shared" ref="D146:I146" si="48">D147</f>
        <v>0</v>
      </c>
      <c r="E146" s="28">
        <f t="shared" si="48"/>
        <v>1</v>
      </c>
      <c r="F146" s="28">
        <f t="shared" si="48"/>
        <v>1</v>
      </c>
      <c r="G146" s="28">
        <f t="shared" si="48"/>
        <v>0</v>
      </c>
      <c r="H146" s="28">
        <f t="shared" si="48"/>
        <v>0</v>
      </c>
      <c r="I146" s="28">
        <f t="shared" si="48"/>
        <v>0</v>
      </c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</row>
    <row r="147" spans="1:24" s="3" customFormat="1" ht="19.5" customHeight="1" x14ac:dyDescent="0.25">
      <c r="A147" s="9" t="s">
        <v>671</v>
      </c>
      <c r="B147" s="6" t="s">
        <v>672</v>
      </c>
      <c r="C147" s="10">
        <f>D147+E147+F147+G147+H147+I147</f>
        <v>2</v>
      </c>
      <c r="D147" s="19"/>
      <c r="E147" s="19">
        <v>1</v>
      </c>
      <c r="F147" s="19">
        <v>1</v>
      </c>
      <c r="G147" s="19"/>
      <c r="H147" s="19"/>
      <c r="I147" s="19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</row>
    <row r="148" spans="1:24" s="34" customFormat="1" ht="44.25" customHeight="1" x14ac:dyDescent="0.25">
      <c r="A148" s="33" t="s">
        <v>543</v>
      </c>
      <c r="B148" s="27" t="s">
        <v>544</v>
      </c>
      <c r="C148" s="28">
        <f>C149+C150+C151</f>
        <v>59</v>
      </c>
      <c r="D148" s="28">
        <f t="shared" ref="D148:I148" si="49">D149+D150+D151</f>
        <v>13</v>
      </c>
      <c r="E148" s="28">
        <f t="shared" si="49"/>
        <v>9</v>
      </c>
      <c r="F148" s="28">
        <f t="shared" si="49"/>
        <v>10</v>
      </c>
      <c r="G148" s="28">
        <f t="shared" si="49"/>
        <v>9</v>
      </c>
      <c r="H148" s="28">
        <f t="shared" si="49"/>
        <v>9</v>
      </c>
      <c r="I148" s="28">
        <f t="shared" si="49"/>
        <v>9</v>
      </c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1:24" s="3" customFormat="1" ht="19.5" customHeight="1" x14ac:dyDescent="0.25">
      <c r="A149" s="9" t="s">
        <v>441</v>
      </c>
      <c r="B149" s="6" t="s">
        <v>442</v>
      </c>
      <c r="C149" s="10">
        <f t="shared" ref="C149:C151" si="50">D149+E149+F149+G149+H149+I149</f>
        <v>2</v>
      </c>
      <c r="D149" s="19">
        <v>1</v>
      </c>
      <c r="E149" s="19"/>
      <c r="F149" s="19">
        <v>1</v>
      </c>
      <c r="G149" s="19"/>
      <c r="H149" s="19"/>
      <c r="I149" s="19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1:24" s="3" customFormat="1" ht="19.5" customHeight="1" x14ac:dyDescent="0.25">
      <c r="A150" s="9" t="s">
        <v>675</v>
      </c>
      <c r="B150" s="6" t="s">
        <v>680</v>
      </c>
      <c r="C150" s="10">
        <f t="shared" si="50"/>
        <v>12</v>
      </c>
      <c r="D150" s="19">
        <v>2</v>
      </c>
      <c r="E150" s="19">
        <v>2</v>
      </c>
      <c r="F150" s="19">
        <v>2</v>
      </c>
      <c r="G150" s="19">
        <v>2</v>
      </c>
      <c r="H150" s="19">
        <v>2</v>
      </c>
      <c r="I150" s="19">
        <v>2</v>
      </c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</row>
    <row r="151" spans="1:24" s="3" customFormat="1" ht="19.5" customHeight="1" x14ac:dyDescent="0.25">
      <c r="A151" s="9" t="s">
        <v>676</v>
      </c>
      <c r="B151" s="6" t="s">
        <v>677</v>
      </c>
      <c r="C151" s="10">
        <f t="shared" si="50"/>
        <v>45</v>
      </c>
      <c r="D151" s="19">
        <v>10</v>
      </c>
      <c r="E151" s="19">
        <v>7</v>
      </c>
      <c r="F151" s="19">
        <v>7</v>
      </c>
      <c r="G151" s="19">
        <v>7</v>
      </c>
      <c r="H151" s="19">
        <v>7</v>
      </c>
      <c r="I151" s="19">
        <v>7</v>
      </c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</row>
    <row r="152" spans="1:24" s="34" customFormat="1" ht="19.5" customHeight="1" x14ac:dyDescent="0.25">
      <c r="A152" s="26" t="s">
        <v>547</v>
      </c>
      <c r="B152" s="32" t="s">
        <v>548</v>
      </c>
      <c r="C152" s="28">
        <v>0</v>
      </c>
      <c r="D152" s="28"/>
      <c r="E152" s="28"/>
      <c r="F152" s="28"/>
      <c r="G152" s="28"/>
      <c r="H152" s="28"/>
      <c r="I152" s="28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1:24" s="3" customFormat="1" ht="19.5" customHeight="1" x14ac:dyDescent="0.25">
      <c r="A153" s="9" t="s">
        <v>241</v>
      </c>
      <c r="B153" s="6" t="s">
        <v>242</v>
      </c>
      <c r="C153" s="10">
        <f>D153+E153+F153+G153+H153+I153</f>
        <v>0</v>
      </c>
      <c r="D153" s="19"/>
      <c r="E153" s="19"/>
      <c r="F153" s="19"/>
      <c r="G153" s="19"/>
      <c r="H153" s="19"/>
      <c r="I153" s="19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1:24" s="42" customFormat="1" ht="19.5" customHeight="1" x14ac:dyDescent="0.25">
      <c r="A154" s="58"/>
      <c r="B154" s="57" t="s">
        <v>546</v>
      </c>
      <c r="C154" s="41">
        <f>C155</f>
        <v>27</v>
      </c>
      <c r="D154" s="41">
        <f t="shared" ref="D154:I154" si="51">D155</f>
        <v>13</v>
      </c>
      <c r="E154" s="41">
        <f t="shared" si="51"/>
        <v>3</v>
      </c>
      <c r="F154" s="41">
        <f t="shared" si="51"/>
        <v>2</v>
      </c>
      <c r="G154" s="41">
        <f t="shared" si="51"/>
        <v>4</v>
      </c>
      <c r="H154" s="41">
        <f t="shared" si="51"/>
        <v>2</v>
      </c>
      <c r="I154" s="41">
        <f t="shared" si="51"/>
        <v>3</v>
      </c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</row>
    <row r="155" spans="1:24" s="34" customFormat="1" ht="19.5" customHeight="1" x14ac:dyDescent="0.25">
      <c r="A155" s="33" t="s">
        <v>545</v>
      </c>
      <c r="B155" s="31" t="s">
        <v>546</v>
      </c>
      <c r="C155" s="28">
        <f>C156+C157+C158+C159+C160</f>
        <v>27</v>
      </c>
      <c r="D155" s="28">
        <f t="shared" ref="D155:I155" si="52">D156+D157+D158+D159+D160</f>
        <v>13</v>
      </c>
      <c r="E155" s="28">
        <f t="shared" si="52"/>
        <v>3</v>
      </c>
      <c r="F155" s="28">
        <f t="shared" si="52"/>
        <v>2</v>
      </c>
      <c r="G155" s="28">
        <f t="shared" si="52"/>
        <v>4</v>
      </c>
      <c r="H155" s="28">
        <f t="shared" si="52"/>
        <v>2</v>
      </c>
      <c r="I155" s="28">
        <f t="shared" si="52"/>
        <v>3</v>
      </c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1:24" s="3" customFormat="1" ht="30.75" customHeight="1" x14ac:dyDescent="0.25">
      <c r="A156" s="9" t="s">
        <v>637</v>
      </c>
      <c r="B156" s="6" t="s">
        <v>112</v>
      </c>
      <c r="C156" s="10">
        <f t="shared" ref="C156:C160" si="53">D156+E156+F156+G156+H156+I156</f>
        <v>11</v>
      </c>
      <c r="D156" s="19">
        <v>11</v>
      </c>
      <c r="E156" s="19"/>
      <c r="F156" s="19"/>
      <c r="G156" s="19"/>
      <c r="H156" s="19"/>
      <c r="I156" s="19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</row>
    <row r="157" spans="1:24" s="3" customFormat="1" ht="24" customHeight="1" x14ac:dyDescent="0.25">
      <c r="A157" s="9" t="s">
        <v>288</v>
      </c>
      <c r="B157" s="6" t="s">
        <v>289</v>
      </c>
      <c r="C157" s="10">
        <f t="shared" si="53"/>
        <v>12</v>
      </c>
      <c r="D157" s="19">
        <v>2</v>
      </c>
      <c r="E157" s="19">
        <v>2</v>
      </c>
      <c r="F157" s="19">
        <v>2</v>
      </c>
      <c r="G157" s="19">
        <v>2</v>
      </c>
      <c r="H157" s="19">
        <v>2</v>
      </c>
      <c r="I157" s="19">
        <v>2</v>
      </c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1:24" s="3" customFormat="1" ht="22.5" customHeight="1" x14ac:dyDescent="0.25">
      <c r="A158" s="9" t="s">
        <v>345</v>
      </c>
      <c r="B158" s="6" t="s">
        <v>346</v>
      </c>
      <c r="C158" s="10">
        <f t="shared" si="53"/>
        <v>0</v>
      </c>
      <c r="D158" s="19"/>
      <c r="E158" s="19"/>
      <c r="F158" s="19"/>
      <c r="G158" s="19"/>
      <c r="H158" s="19"/>
      <c r="I158" s="19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</row>
    <row r="159" spans="1:24" s="3" customFormat="1" ht="30.75" customHeight="1" x14ac:dyDescent="0.25">
      <c r="A159" s="9" t="s">
        <v>220</v>
      </c>
      <c r="B159" s="6" t="s">
        <v>221</v>
      </c>
      <c r="C159" s="10">
        <f t="shared" si="53"/>
        <v>0</v>
      </c>
      <c r="D159" s="19"/>
      <c r="E159" s="19"/>
      <c r="F159" s="19"/>
      <c r="G159" s="19"/>
      <c r="H159" s="19"/>
      <c r="I159" s="19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1:24" s="3" customFormat="1" ht="30.75" customHeight="1" x14ac:dyDescent="0.25">
      <c r="A160" s="9" t="s">
        <v>243</v>
      </c>
      <c r="B160" s="6" t="s">
        <v>244</v>
      </c>
      <c r="C160" s="10">
        <f t="shared" si="53"/>
        <v>4</v>
      </c>
      <c r="D160" s="19"/>
      <c r="E160" s="19">
        <v>1</v>
      </c>
      <c r="F160" s="19"/>
      <c r="G160" s="19">
        <v>2</v>
      </c>
      <c r="H160" s="19"/>
      <c r="I160" s="19">
        <v>1</v>
      </c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</row>
    <row r="161" spans="1:24" s="42" customFormat="1" ht="23.25" customHeight="1" x14ac:dyDescent="0.25">
      <c r="A161" s="39"/>
      <c r="B161" s="57" t="s">
        <v>552</v>
      </c>
      <c r="C161" s="41">
        <f>C162+C166+C169</f>
        <v>494</v>
      </c>
      <c r="D161" s="41">
        <f t="shared" ref="D161:I161" si="54">D162+D166+D169</f>
        <v>146</v>
      </c>
      <c r="E161" s="41">
        <f t="shared" si="54"/>
        <v>70</v>
      </c>
      <c r="F161" s="41">
        <f t="shared" si="54"/>
        <v>66</v>
      </c>
      <c r="G161" s="41">
        <f t="shared" si="54"/>
        <v>65</v>
      </c>
      <c r="H161" s="41">
        <f t="shared" si="54"/>
        <v>61</v>
      </c>
      <c r="I161" s="41">
        <f t="shared" si="54"/>
        <v>86</v>
      </c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</row>
    <row r="162" spans="1:24" s="34" customFormat="1" ht="22.5" customHeight="1" x14ac:dyDescent="0.25">
      <c r="A162" s="33" t="s">
        <v>549</v>
      </c>
      <c r="B162" s="31" t="s">
        <v>550</v>
      </c>
      <c r="C162" s="28">
        <f>C163+C164+C165</f>
        <v>88</v>
      </c>
      <c r="D162" s="28">
        <f t="shared" ref="D162:I162" si="55">D163+D164+D165</f>
        <v>14</v>
      </c>
      <c r="E162" s="28">
        <f t="shared" si="55"/>
        <v>18</v>
      </c>
      <c r="F162" s="28">
        <f t="shared" si="55"/>
        <v>18</v>
      </c>
      <c r="G162" s="28">
        <f t="shared" si="55"/>
        <v>12</v>
      </c>
      <c r="H162" s="28">
        <f t="shared" si="55"/>
        <v>10</v>
      </c>
      <c r="I162" s="28">
        <f t="shared" si="55"/>
        <v>16</v>
      </c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</row>
    <row r="163" spans="1:24" s="3" customFormat="1" ht="24" customHeight="1" x14ac:dyDescent="0.25">
      <c r="A163" s="9" t="s">
        <v>165</v>
      </c>
      <c r="B163" s="6" t="s">
        <v>245</v>
      </c>
      <c r="C163" s="10">
        <f t="shared" ref="C163:C165" si="56">D163+E163+F163+G163+H163+I163</f>
        <v>88</v>
      </c>
      <c r="D163" s="19">
        <v>14</v>
      </c>
      <c r="E163" s="19">
        <v>18</v>
      </c>
      <c r="F163" s="19">
        <v>18</v>
      </c>
      <c r="G163" s="19">
        <v>12</v>
      </c>
      <c r="H163" s="19">
        <v>10</v>
      </c>
      <c r="I163" s="19">
        <v>16</v>
      </c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</row>
    <row r="164" spans="1:24" s="3" customFormat="1" ht="26.25" customHeight="1" x14ac:dyDescent="0.25">
      <c r="A164" s="9" t="s">
        <v>114</v>
      </c>
      <c r="B164" s="6" t="s">
        <v>115</v>
      </c>
      <c r="C164" s="10">
        <f t="shared" si="56"/>
        <v>0</v>
      </c>
      <c r="D164" s="19"/>
      <c r="E164" s="19"/>
      <c r="F164" s="19"/>
      <c r="G164" s="19"/>
      <c r="H164" s="19"/>
      <c r="I164" s="19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</row>
    <row r="165" spans="1:24" s="3" customFormat="1" ht="21" customHeight="1" x14ac:dyDescent="0.25">
      <c r="A165" s="9" t="s">
        <v>377</v>
      </c>
      <c r="B165" s="6" t="s">
        <v>378</v>
      </c>
      <c r="C165" s="10">
        <f t="shared" si="56"/>
        <v>0</v>
      </c>
      <c r="D165" s="19"/>
      <c r="E165" s="19"/>
      <c r="F165" s="19"/>
      <c r="G165" s="19"/>
      <c r="H165" s="19"/>
      <c r="I165" s="19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</row>
    <row r="166" spans="1:24" s="34" customFormat="1" ht="21" customHeight="1" x14ac:dyDescent="0.25">
      <c r="A166" s="33" t="s">
        <v>551</v>
      </c>
      <c r="B166" s="31" t="s">
        <v>553</v>
      </c>
      <c r="C166" s="28">
        <f>C167+C168</f>
        <v>313</v>
      </c>
      <c r="D166" s="28">
        <f t="shared" ref="D166:I166" si="57">D167+D168</f>
        <v>102</v>
      </c>
      <c r="E166" s="28">
        <f t="shared" si="57"/>
        <v>35</v>
      </c>
      <c r="F166" s="28">
        <f t="shared" si="57"/>
        <v>38</v>
      </c>
      <c r="G166" s="28">
        <f t="shared" si="57"/>
        <v>42</v>
      </c>
      <c r="H166" s="28">
        <f t="shared" si="57"/>
        <v>46</v>
      </c>
      <c r="I166" s="28">
        <f t="shared" si="57"/>
        <v>50</v>
      </c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</row>
    <row r="167" spans="1:24" s="3" customFormat="1" ht="21" customHeight="1" x14ac:dyDescent="0.25">
      <c r="A167" s="9" t="s">
        <v>658</v>
      </c>
      <c r="B167" s="6" t="s">
        <v>659</v>
      </c>
      <c r="C167" s="10">
        <f t="shared" ref="C167:C168" si="58">D167+E167+F167+G167+H167+I167</f>
        <v>313</v>
      </c>
      <c r="D167" s="19">
        <v>102</v>
      </c>
      <c r="E167" s="19">
        <v>35</v>
      </c>
      <c r="F167" s="19">
        <v>38</v>
      </c>
      <c r="G167" s="19">
        <v>42</v>
      </c>
      <c r="H167" s="19">
        <v>46</v>
      </c>
      <c r="I167" s="19">
        <v>50</v>
      </c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</row>
    <row r="168" spans="1:24" s="3" customFormat="1" ht="19.5" customHeight="1" x14ac:dyDescent="0.25">
      <c r="A168" s="9" t="s">
        <v>106</v>
      </c>
      <c r="B168" s="6" t="s">
        <v>107</v>
      </c>
      <c r="C168" s="10">
        <f t="shared" si="58"/>
        <v>0</v>
      </c>
      <c r="D168" s="19"/>
      <c r="E168" s="19"/>
      <c r="F168" s="19"/>
      <c r="G168" s="19"/>
      <c r="H168" s="19"/>
      <c r="I168" s="19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</row>
    <row r="169" spans="1:24" s="34" customFormat="1" ht="19.5" customHeight="1" x14ac:dyDescent="0.25">
      <c r="A169" s="33" t="s">
        <v>554</v>
      </c>
      <c r="B169" s="31" t="s">
        <v>555</v>
      </c>
      <c r="C169" s="28">
        <f>C170+C171</f>
        <v>93</v>
      </c>
      <c r="D169" s="28">
        <f t="shared" ref="D169:I169" si="59">D170+D171</f>
        <v>30</v>
      </c>
      <c r="E169" s="28">
        <f t="shared" si="59"/>
        <v>17</v>
      </c>
      <c r="F169" s="28">
        <f t="shared" si="59"/>
        <v>10</v>
      </c>
      <c r="G169" s="28">
        <f t="shared" si="59"/>
        <v>11</v>
      </c>
      <c r="H169" s="28">
        <f t="shared" si="59"/>
        <v>5</v>
      </c>
      <c r="I169" s="28">
        <f t="shared" si="59"/>
        <v>20</v>
      </c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4" s="3" customFormat="1" ht="17.25" customHeight="1" x14ac:dyDescent="0.25">
      <c r="A170" s="9" t="s">
        <v>43</v>
      </c>
      <c r="B170" s="6" t="s">
        <v>113</v>
      </c>
      <c r="C170" s="10">
        <f t="shared" ref="C170:C171" si="60">D170+E170+F170+G170+H170+I170</f>
        <v>93</v>
      </c>
      <c r="D170" s="19">
        <v>30</v>
      </c>
      <c r="E170" s="19">
        <v>17</v>
      </c>
      <c r="F170" s="19">
        <v>10</v>
      </c>
      <c r="G170" s="19">
        <v>11</v>
      </c>
      <c r="H170" s="19">
        <v>5</v>
      </c>
      <c r="I170" s="19">
        <v>20</v>
      </c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</row>
    <row r="171" spans="1:24" s="3" customFormat="1" ht="47.25" customHeight="1" x14ac:dyDescent="0.25">
      <c r="A171" s="9" t="s">
        <v>347</v>
      </c>
      <c r="B171" s="6" t="s">
        <v>348</v>
      </c>
      <c r="C171" s="10">
        <f t="shared" si="60"/>
        <v>0</v>
      </c>
      <c r="D171" s="19"/>
      <c r="E171" s="19"/>
      <c r="F171" s="19"/>
      <c r="G171" s="19"/>
      <c r="H171" s="19"/>
      <c r="I171" s="19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</row>
    <row r="172" spans="1:24" s="42" customFormat="1" ht="23.25" customHeight="1" x14ac:dyDescent="0.25">
      <c r="A172" s="39"/>
      <c r="B172" s="57" t="s">
        <v>559</v>
      </c>
      <c r="C172" s="41">
        <f>C173+C180+C186+C190</f>
        <v>79</v>
      </c>
      <c r="D172" s="41">
        <f t="shared" ref="D172:I172" si="61">D173+D180+D186+D190</f>
        <v>31</v>
      </c>
      <c r="E172" s="41">
        <f t="shared" si="61"/>
        <v>16</v>
      </c>
      <c r="F172" s="41">
        <f t="shared" si="61"/>
        <v>6</v>
      </c>
      <c r="G172" s="41">
        <f t="shared" si="61"/>
        <v>7</v>
      </c>
      <c r="H172" s="41">
        <f t="shared" si="61"/>
        <v>7</v>
      </c>
      <c r="I172" s="41">
        <f t="shared" si="61"/>
        <v>12</v>
      </c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</row>
    <row r="173" spans="1:24" s="34" customFormat="1" ht="28.5" customHeight="1" x14ac:dyDescent="0.25">
      <c r="A173" s="33" t="s">
        <v>556</v>
      </c>
      <c r="B173" s="31" t="s">
        <v>557</v>
      </c>
      <c r="C173" s="28">
        <f>C174+C175+C176+C177+C178+C179</f>
        <v>50</v>
      </c>
      <c r="D173" s="28">
        <f t="shared" ref="D173:I173" si="62">D174+D175+D176+D177+D178+D179</f>
        <v>10</v>
      </c>
      <c r="E173" s="28">
        <f t="shared" si="62"/>
        <v>13</v>
      </c>
      <c r="F173" s="28">
        <f t="shared" si="62"/>
        <v>6</v>
      </c>
      <c r="G173" s="28">
        <f t="shared" si="62"/>
        <v>6</v>
      </c>
      <c r="H173" s="28">
        <f t="shared" si="62"/>
        <v>5</v>
      </c>
      <c r="I173" s="28">
        <f t="shared" si="62"/>
        <v>10</v>
      </c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</row>
    <row r="174" spans="1:24" s="3" customFormat="1" ht="27.75" customHeight="1" x14ac:dyDescent="0.25">
      <c r="A174" s="9" t="s">
        <v>660</v>
      </c>
      <c r="B174" s="6" t="s">
        <v>661</v>
      </c>
      <c r="C174" s="10">
        <f t="shared" ref="C174:C179" si="63">D174+E174+F174+G174+H174+I174</f>
        <v>2</v>
      </c>
      <c r="D174" s="19">
        <v>2</v>
      </c>
      <c r="E174" s="19"/>
      <c r="F174" s="19"/>
      <c r="G174" s="19"/>
      <c r="H174" s="19"/>
      <c r="I174" s="19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</row>
    <row r="175" spans="1:24" s="3" customFormat="1" ht="27.75" customHeight="1" x14ac:dyDescent="0.25">
      <c r="A175" s="9" t="s">
        <v>487</v>
      </c>
      <c r="B175" s="6" t="s">
        <v>488</v>
      </c>
      <c r="C175" s="10">
        <f t="shared" si="63"/>
        <v>48</v>
      </c>
      <c r="D175" s="19">
        <v>8</v>
      </c>
      <c r="E175" s="19">
        <v>13</v>
      </c>
      <c r="F175" s="19">
        <v>6</v>
      </c>
      <c r="G175" s="19">
        <v>6</v>
      </c>
      <c r="H175" s="19">
        <v>5</v>
      </c>
      <c r="I175" s="19">
        <v>10</v>
      </c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</row>
    <row r="176" spans="1:24" s="3" customFormat="1" ht="23.25" customHeight="1" x14ac:dyDescent="0.25">
      <c r="A176" s="9" t="s">
        <v>277</v>
      </c>
      <c r="B176" s="6" t="s">
        <v>278</v>
      </c>
      <c r="C176" s="10">
        <f t="shared" si="63"/>
        <v>0</v>
      </c>
      <c r="D176" s="19"/>
      <c r="E176" s="19"/>
      <c r="F176" s="19"/>
      <c r="G176" s="19"/>
      <c r="H176" s="19"/>
      <c r="I176" s="19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</row>
    <row r="177" spans="1:24" s="3" customFormat="1" ht="23.25" customHeight="1" x14ac:dyDescent="0.25">
      <c r="A177" s="9" t="s">
        <v>323</v>
      </c>
      <c r="B177" s="6" t="s">
        <v>316</v>
      </c>
      <c r="C177" s="10">
        <f t="shared" si="63"/>
        <v>0</v>
      </c>
      <c r="D177" s="19"/>
      <c r="E177" s="19"/>
      <c r="F177" s="19"/>
      <c r="G177" s="19"/>
      <c r="H177" s="19"/>
      <c r="I177" s="19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</row>
    <row r="178" spans="1:24" s="3" customFormat="1" ht="33.75" customHeight="1" x14ac:dyDescent="0.25">
      <c r="A178" s="9" t="s">
        <v>317</v>
      </c>
      <c r="B178" s="6" t="s">
        <v>318</v>
      </c>
      <c r="C178" s="10">
        <f t="shared" si="63"/>
        <v>0</v>
      </c>
      <c r="D178" s="19"/>
      <c r="E178" s="19"/>
      <c r="F178" s="19"/>
      <c r="G178" s="19"/>
      <c r="H178" s="19"/>
      <c r="I178" s="19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</row>
    <row r="179" spans="1:24" s="3" customFormat="1" ht="34.5" customHeight="1" x14ac:dyDescent="0.25">
      <c r="A179" s="9" t="s">
        <v>485</v>
      </c>
      <c r="B179" s="6" t="s">
        <v>486</v>
      </c>
      <c r="C179" s="10">
        <f t="shared" si="63"/>
        <v>0</v>
      </c>
      <c r="D179" s="19"/>
      <c r="E179" s="19"/>
      <c r="F179" s="19"/>
      <c r="G179" s="19"/>
      <c r="H179" s="19"/>
      <c r="I179" s="19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</row>
    <row r="180" spans="1:24" s="34" customFormat="1" ht="21" customHeight="1" x14ac:dyDescent="0.25">
      <c r="A180" s="33" t="s">
        <v>558</v>
      </c>
      <c r="B180" s="31" t="s">
        <v>560</v>
      </c>
      <c r="C180" s="28">
        <f>C181+C181+C182+C183+C184+C185</f>
        <v>26</v>
      </c>
      <c r="D180" s="28">
        <f t="shared" ref="D180:I180" si="64">D181+D181+D182+D183+D184+D185</f>
        <v>21</v>
      </c>
      <c r="E180" s="28">
        <f t="shared" si="64"/>
        <v>2</v>
      </c>
      <c r="F180" s="28">
        <f t="shared" si="64"/>
        <v>0</v>
      </c>
      <c r="G180" s="28">
        <f t="shared" si="64"/>
        <v>1</v>
      </c>
      <c r="H180" s="28">
        <f t="shared" si="64"/>
        <v>0</v>
      </c>
      <c r="I180" s="28">
        <f t="shared" si="64"/>
        <v>2</v>
      </c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</row>
    <row r="181" spans="1:24" s="3" customFormat="1" ht="21.75" customHeight="1" x14ac:dyDescent="0.25">
      <c r="A181" s="5" t="s">
        <v>668</v>
      </c>
      <c r="B181" s="2" t="s">
        <v>655</v>
      </c>
      <c r="C181" s="10">
        <f t="shared" ref="C181:C185" si="65">D181+E181+F181+G181+H181+I181</f>
        <v>7</v>
      </c>
      <c r="D181" s="19">
        <v>7</v>
      </c>
      <c r="E181" s="19"/>
      <c r="F181" s="19"/>
      <c r="G181" s="19"/>
      <c r="H181" s="19"/>
      <c r="I181" s="19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</row>
    <row r="182" spans="1:24" s="3" customFormat="1" ht="21.75" customHeight="1" x14ac:dyDescent="0.25">
      <c r="A182" s="5" t="s">
        <v>321</v>
      </c>
      <c r="B182" s="2" t="s">
        <v>322</v>
      </c>
      <c r="C182" s="10">
        <f t="shared" si="65"/>
        <v>0</v>
      </c>
      <c r="D182" s="19"/>
      <c r="E182" s="19"/>
      <c r="F182" s="19"/>
      <c r="G182" s="19"/>
      <c r="H182" s="19"/>
      <c r="I182" s="19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</row>
    <row r="183" spans="1:24" s="3" customFormat="1" ht="31.5" x14ac:dyDescent="0.25">
      <c r="A183" s="5" t="s">
        <v>666</v>
      </c>
      <c r="B183" s="6" t="s">
        <v>667</v>
      </c>
      <c r="C183" s="10">
        <f t="shared" si="65"/>
        <v>12</v>
      </c>
      <c r="D183" s="19">
        <v>7</v>
      </c>
      <c r="E183" s="19">
        <v>2</v>
      </c>
      <c r="F183" s="19"/>
      <c r="G183" s="19">
        <v>1</v>
      </c>
      <c r="H183" s="19"/>
      <c r="I183" s="19">
        <v>2</v>
      </c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</row>
    <row r="184" spans="1:24" s="3" customFormat="1" ht="37.5" customHeight="1" x14ac:dyDescent="0.25">
      <c r="A184" s="5" t="s">
        <v>98</v>
      </c>
      <c r="B184" s="14" t="s">
        <v>99</v>
      </c>
      <c r="C184" s="10">
        <f t="shared" si="65"/>
        <v>0</v>
      </c>
      <c r="D184" s="19"/>
      <c r="E184" s="19"/>
      <c r="F184" s="19"/>
      <c r="G184" s="19"/>
      <c r="H184" s="19"/>
      <c r="I184" s="19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</row>
    <row r="185" spans="1:24" s="3" customFormat="1" ht="31.5" x14ac:dyDescent="0.25">
      <c r="A185" s="5" t="s">
        <v>319</v>
      </c>
      <c r="B185" s="7" t="s">
        <v>320</v>
      </c>
      <c r="C185" s="10">
        <f t="shared" si="65"/>
        <v>0</v>
      </c>
      <c r="D185" s="19"/>
      <c r="E185" s="19"/>
      <c r="F185" s="19"/>
      <c r="G185" s="19"/>
      <c r="H185" s="19"/>
      <c r="I185" s="19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</row>
    <row r="186" spans="1:24" s="34" customFormat="1" ht="33" customHeight="1" x14ac:dyDescent="0.25">
      <c r="A186" s="49" t="s">
        <v>561</v>
      </c>
      <c r="B186" s="35" t="s">
        <v>562</v>
      </c>
      <c r="C186" s="28">
        <f>C187+C188+C189</f>
        <v>3</v>
      </c>
      <c r="D186" s="28">
        <f t="shared" ref="D186:H186" si="66">D187+D188+D189</f>
        <v>0</v>
      </c>
      <c r="E186" s="28">
        <f t="shared" si="66"/>
        <v>1</v>
      </c>
      <c r="F186" s="28">
        <f t="shared" si="66"/>
        <v>0</v>
      </c>
      <c r="G186" s="28">
        <f t="shared" si="66"/>
        <v>0</v>
      </c>
      <c r="H186" s="28">
        <f t="shared" si="66"/>
        <v>2</v>
      </c>
      <c r="I186" s="28">
        <f>I187+I188+I189</f>
        <v>0</v>
      </c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</row>
    <row r="187" spans="1:24" s="3" customFormat="1" ht="22.5" customHeight="1" x14ac:dyDescent="0.25">
      <c r="A187" s="5" t="s">
        <v>662</v>
      </c>
      <c r="B187" s="6" t="s">
        <v>663</v>
      </c>
      <c r="C187" s="10">
        <f t="shared" ref="C187:C189" si="67">D187+E187+F187+G187+H187+I187</f>
        <v>3</v>
      </c>
      <c r="D187" s="19"/>
      <c r="E187" s="19">
        <v>1</v>
      </c>
      <c r="F187" s="19"/>
      <c r="G187" s="19"/>
      <c r="H187" s="19">
        <v>2</v>
      </c>
      <c r="I187" s="19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</row>
    <row r="188" spans="1:24" s="3" customFormat="1" ht="37.5" customHeight="1" x14ac:dyDescent="0.25">
      <c r="A188" s="5" t="s">
        <v>214</v>
      </c>
      <c r="B188" s="6" t="s">
        <v>213</v>
      </c>
      <c r="C188" s="10">
        <f t="shared" si="67"/>
        <v>0</v>
      </c>
      <c r="D188" s="19"/>
      <c r="E188" s="19"/>
      <c r="F188" s="19"/>
      <c r="G188" s="19"/>
      <c r="H188" s="19"/>
      <c r="I188" s="19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</row>
    <row r="189" spans="1:24" s="3" customFormat="1" ht="25.5" customHeight="1" x14ac:dyDescent="0.25">
      <c r="A189" s="5" t="s">
        <v>443</v>
      </c>
      <c r="B189" s="6" t="s">
        <v>444</v>
      </c>
      <c r="C189" s="10">
        <f t="shared" si="67"/>
        <v>0</v>
      </c>
      <c r="D189" s="19"/>
      <c r="E189" s="19"/>
      <c r="F189" s="19"/>
      <c r="G189" s="19"/>
      <c r="H189" s="19"/>
      <c r="I189" s="19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</row>
    <row r="190" spans="1:24" s="34" customFormat="1" ht="18.75" customHeight="1" x14ac:dyDescent="0.25">
      <c r="A190" s="49" t="s">
        <v>563</v>
      </c>
      <c r="B190" s="31" t="s">
        <v>564</v>
      </c>
      <c r="C190" s="28">
        <f>C191</f>
        <v>0</v>
      </c>
      <c r="D190" s="28">
        <f t="shared" ref="D190:I190" si="68">D191</f>
        <v>0</v>
      </c>
      <c r="E190" s="28">
        <f t="shared" si="68"/>
        <v>0</v>
      </c>
      <c r="F190" s="28">
        <f t="shared" si="68"/>
        <v>0</v>
      </c>
      <c r="G190" s="28">
        <f t="shared" si="68"/>
        <v>0</v>
      </c>
      <c r="H190" s="28">
        <f t="shared" si="68"/>
        <v>0</v>
      </c>
      <c r="I190" s="28">
        <f t="shared" si="68"/>
        <v>0</v>
      </c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</row>
    <row r="191" spans="1:24" s="3" customFormat="1" ht="35.25" customHeight="1" x14ac:dyDescent="0.25">
      <c r="A191" s="5" t="s">
        <v>211</v>
      </c>
      <c r="B191" s="6" t="s">
        <v>212</v>
      </c>
      <c r="C191" s="10">
        <f>D191+E191+F191+G191+H191+I191</f>
        <v>0</v>
      </c>
      <c r="D191" s="19"/>
      <c r="E191" s="19"/>
      <c r="F191" s="19"/>
      <c r="G191" s="19"/>
      <c r="H191" s="19"/>
      <c r="I191" s="19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</row>
    <row r="192" spans="1:24" ht="37.5" customHeight="1" x14ac:dyDescent="0.25">
      <c r="A192" s="140" t="s">
        <v>586</v>
      </c>
      <c r="B192" s="141"/>
      <c r="C192" s="141"/>
      <c r="D192" s="141"/>
      <c r="E192" s="141"/>
      <c r="F192" s="141"/>
      <c r="G192" s="141"/>
      <c r="H192" s="141"/>
      <c r="I192" s="142"/>
    </row>
    <row r="193" spans="1:24" s="107" customFormat="1" ht="33.75" customHeight="1" x14ac:dyDescent="0.3">
      <c r="A193" s="103"/>
      <c r="B193" s="111" t="s">
        <v>599</v>
      </c>
      <c r="C193" s="104">
        <f>C194+C246+C256+C268+C280+C285+C290</f>
        <v>9633</v>
      </c>
      <c r="D193" s="104">
        <f t="shared" ref="D193:I193" si="69">D194+D246+D256+D268+D280+D285+D290</f>
        <v>1814</v>
      </c>
      <c r="E193" s="104">
        <f t="shared" si="69"/>
        <v>1597</v>
      </c>
      <c r="F193" s="104">
        <f t="shared" si="69"/>
        <v>1566</v>
      </c>
      <c r="G193" s="104">
        <f t="shared" si="69"/>
        <v>1561</v>
      </c>
      <c r="H193" s="104">
        <f t="shared" si="69"/>
        <v>1534</v>
      </c>
      <c r="I193" s="104">
        <f t="shared" si="69"/>
        <v>1547</v>
      </c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</row>
    <row r="194" spans="1:24" s="21" customFormat="1" ht="33.75" customHeight="1" x14ac:dyDescent="0.25">
      <c r="A194" s="52"/>
      <c r="B194" s="41" t="s">
        <v>569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s="61" customFormat="1" ht="21.75" customHeight="1" x14ac:dyDescent="0.25">
      <c r="A195" s="63" t="s">
        <v>504</v>
      </c>
      <c r="B195" s="65" t="s">
        <v>505</v>
      </c>
      <c r="C195" s="62">
        <v>0</v>
      </c>
      <c r="D195" s="62"/>
      <c r="E195" s="62"/>
      <c r="F195" s="62"/>
      <c r="G195" s="62"/>
      <c r="H195" s="62"/>
      <c r="I195" s="6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21.75" customHeight="1" x14ac:dyDescent="0.25">
      <c r="A196" s="5" t="s">
        <v>387</v>
      </c>
      <c r="B196" s="7" t="s">
        <v>388</v>
      </c>
      <c r="C196" s="10">
        <v>0</v>
      </c>
      <c r="D196" s="19"/>
      <c r="E196" s="19"/>
      <c r="F196" s="19"/>
      <c r="G196" s="19"/>
      <c r="H196" s="19"/>
      <c r="I196" s="19"/>
    </row>
    <row r="197" spans="1:24" s="21" customFormat="1" ht="35.25" customHeight="1" x14ac:dyDescent="0.25">
      <c r="A197" s="52"/>
      <c r="B197" s="66" t="s">
        <v>510</v>
      </c>
      <c r="C197" s="41">
        <f>C198+C207+C210+C212+C215+C221+C225+C231+C235+C239+C241+C243</f>
        <v>1659</v>
      </c>
      <c r="D197" s="41">
        <f t="shared" ref="D197:I197" si="70">D198+D207+D210+D212+D215+D221+D225+D231+D235+D239+D241+D243</f>
        <v>290</v>
      </c>
      <c r="E197" s="41">
        <f t="shared" si="70"/>
        <v>281</v>
      </c>
      <c r="F197" s="41">
        <f t="shared" si="70"/>
        <v>252</v>
      </c>
      <c r="G197" s="41">
        <f t="shared" si="70"/>
        <v>280</v>
      </c>
      <c r="H197" s="41">
        <f t="shared" si="70"/>
        <v>265</v>
      </c>
      <c r="I197" s="41">
        <f t="shared" si="70"/>
        <v>291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s="61" customFormat="1" ht="30.75" customHeight="1" x14ac:dyDescent="0.25">
      <c r="A198" s="63" t="s">
        <v>468</v>
      </c>
      <c r="B198" s="64" t="s">
        <v>467</v>
      </c>
      <c r="C198" s="118">
        <f>C199+C200+C201+C202+C203+C204+C205+C206</f>
        <v>101</v>
      </c>
      <c r="D198" s="118">
        <f t="shared" ref="D198:H198" si="71">D199+D200+D201+D202+D203+D204+D205+D206</f>
        <v>18</v>
      </c>
      <c r="E198" s="118">
        <f t="shared" si="71"/>
        <v>22</v>
      </c>
      <c r="F198" s="118">
        <f t="shared" si="71"/>
        <v>22</v>
      </c>
      <c r="G198" s="118">
        <f t="shared" si="71"/>
        <v>13</v>
      </c>
      <c r="H198" s="118">
        <f t="shared" si="71"/>
        <v>13</v>
      </c>
      <c r="I198" s="118">
        <f>I199+I200+I201+I202+I203+I204+I205+I206</f>
        <v>13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31.5" customHeight="1" x14ac:dyDescent="0.25">
      <c r="A199" s="5" t="s">
        <v>331</v>
      </c>
      <c r="B199" s="12" t="s">
        <v>332</v>
      </c>
      <c r="C199" s="10">
        <f t="shared" ref="C199:C206" si="72">D199+E199+F199+G199+H199+I199</f>
        <v>40</v>
      </c>
      <c r="D199" s="19">
        <v>5</v>
      </c>
      <c r="E199" s="19">
        <v>10</v>
      </c>
      <c r="F199" s="19">
        <v>10</v>
      </c>
      <c r="G199" s="19">
        <v>5</v>
      </c>
      <c r="H199" s="19">
        <v>5</v>
      </c>
      <c r="I199" s="19">
        <v>5</v>
      </c>
    </row>
    <row r="200" spans="1:24" x14ac:dyDescent="0.25">
      <c r="A200" s="5" t="s">
        <v>363</v>
      </c>
      <c r="B200" s="11" t="s">
        <v>364</v>
      </c>
      <c r="C200" s="10">
        <f t="shared" si="72"/>
        <v>0</v>
      </c>
      <c r="D200" s="19"/>
      <c r="E200" s="19"/>
      <c r="F200" s="19"/>
      <c r="G200" s="19"/>
      <c r="H200" s="19"/>
      <c r="I200" s="19"/>
    </row>
    <row r="201" spans="1:24" ht="31.5" x14ac:dyDescent="0.25">
      <c r="A201" s="5" t="s">
        <v>688</v>
      </c>
      <c r="B201" s="11" t="s">
        <v>689</v>
      </c>
      <c r="C201" s="10">
        <f t="shared" si="72"/>
        <v>2</v>
      </c>
      <c r="D201" s="19">
        <v>2</v>
      </c>
      <c r="E201" s="19"/>
      <c r="F201" s="19"/>
      <c r="G201" s="19"/>
      <c r="H201" s="19"/>
      <c r="I201" s="19"/>
    </row>
    <row r="202" spans="1:24" x14ac:dyDescent="0.25">
      <c r="A202" s="5" t="s">
        <v>465</v>
      </c>
      <c r="B202" s="11" t="s">
        <v>466</v>
      </c>
      <c r="C202" s="10">
        <f t="shared" si="72"/>
        <v>0</v>
      </c>
      <c r="D202" s="19"/>
      <c r="E202" s="19"/>
      <c r="F202" s="19"/>
      <c r="G202" s="19"/>
      <c r="H202" s="19"/>
      <c r="I202" s="19"/>
    </row>
    <row r="203" spans="1:24" ht="31.5" x14ac:dyDescent="0.25">
      <c r="A203" s="5" t="s">
        <v>469</v>
      </c>
      <c r="B203" s="11" t="s">
        <v>474</v>
      </c>
      <c r="C203" s="10">
        <f t="shared" si="72"/>
        <v>11</v>
      </c>
      <c r="D203" s="19">
        <v>3</v>
      </c>
      <c r="E203" s="19">
        <v>4</v>
      </c>
      <c r="F203" s="19">
        <v>4</v>
      </c>
      <c r="G203" s="19"/>
      <c r="H203" s="19"/>
      <c r="I203" s="19"/>
    </row>
    <row r="204" spans="1:24" ht="31.5" x14ac:dyDescent="0.25">
      <c r="A204" s="5" t="s">
        <v>470</v>
      </c>
      <c r="B204" s="11" t="s">
        <v>472</v>
      </c>
      <c r="C204" s="10">
        <f t="shared" si="72"/>
        <v>0</v>
      </c>
      <c r="D204" s="19"/>
      <c r="E204" s="19"/>
      <c r="F204" s="19"/>
      <c r="G204" s="19"/>
      <c r="H204" s="19"/>
      <c r="I204" s="19"/>
    </row>
    <row r="205" spans="1:24" x14ac:dyDescent="0.25">
      <c r="A205" s="5" t="s">
        <v>471</v>
      </c>
      <c r="B205" s="11" t="s">
        <v>473</v>
      </c>
      <c r="C205" s="10">
        <f t="shared" si="72"/>
        <v>0</v>
      </c>
      <c r="D205" s="19"/>
      <c r="E205" s="19"/>
      <c r="F205" s="19"/>
      <c r="G205" s="19"/>
      <c r="H205" s="19"/>
      <c r="I205" s="19"/>
    </row>
    <row r="206" spans="1:24" ht="31.5" x14ac:dyDescent="0.25">
      <c r="A206" s="5" t="s">
        <v>693</v>
      </c>
      <c r="B206" s="11" t="s">
        <v>694</v>
      </c>
      <c r="C206" s="10">
        <f t="shared" si="72"/>
        <v>48</v>
      </c>
      <c r="D206" s="19">
        <v>8</v>
      </c>
      <c r="E206" s="19">
        <v>8</v>
      </c>
      <c r="F206" s="19">
        <v>8</v>
      </c>
      <c r="G206" s="19">
        <v>8</v>
      </c>
      <c r="H206" s="19">
        <v>8</v>
      </c>
      <c r="I206" s="19">
        <v>8</v>
      </c>
    </row>
    <row r="207" spans="1:24" s="61" customFormat="1" ht="30.75" customHeight="1" x14ac:dyDescent="0.25">
      <c r="A207" s="63" t="s">
        <v>511</v>
      </c>
      <c r="B207" s="64" t="s">
        <v>512</v>
      </c>
      <c r="C207" s="118">
        <f>C208+C209</f>
        <v>2</v>
      </c>
      <c r="D207" s="118">
        <f t="shared" ref="D207:I207" si="73">D208+D209</f>
        <v>0</v>
      </c>
      <c r="E207" s="118">
        <f t="shared" si="73"/>
        <v>0</v>
      </c>
      <c r="F207" s="118">
        <f t="shared" si="73"/>
        <v>1</v>
      </c>
      <c r="G207" s="118">
        <f t="shared" si="73"/>
        <v>1</v>
      </c>
      <c r="H207" s="118">
        <f t="shared" si="73"/>
        <v>0</v>
      </c>
      <c r="I207" s="118">
        <f t="shared" si="73"/>
        <v>0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9" t="s">
        <v>491</v>
      </c>
      <c r="B208" s="11" t="s">
        <v>492</v>
      </c>
      <c r="C208" s="10">
        <f t="shared" ref="C208:C209" si="74">D208+E208+F208+G208+H208+I208</f>
        <v>0</v>
      </c>
      <c r="D208" s="19"/>
      <c r="E208" s="19"/>
      <c r="F208" s="19"/>
      <c r="G208" s="19"/>
      <c r="H208" s="19"/>
      <c r="I208" s="19"/>
    </row>
    <row r="209" spans="1:24" x14ac:dyDescent="0.25">
      <c r="A209" s="5" t="s">
        <v>189</v>
      </c>
      <c r="B209" s="11" t="s">
        <v>188</v>
      </c>
      <c r="C209" s="10">
        <f t="shared" si="74"/>
        <v>2</v>
      </c>
      <c r="D209" s="19"/>
      <c r="E209" s="19"/>
      <c r="F209" s="19">
        <v>1</v>
      </c>
      <c r="G209" s="19">
        <v>1</v>
      </c>
      <c r="H209" s="19"/>
      <c r="I209" s="19"/>
    </row>
    <row r="210" spans="1:24" s="61" customFormat="1" ht="25.5" customHeight="1" x14ac:dyDescent="0.25">
      <c r="A210" s="63" t="s">
        <v>513</v>
      </c>
      <c r="B210" s="64" t="s">
        <v>573</v>
      </c>
      <c r="C210" s="118">
        <f>C211</f>
        <v>10</v>
      </c>
      <c r="D210" s="118">
        <f t="shared" ref="D210:I210" si="75">D211</f>
        <v>1</v>
      </c>
      <c r="E210" s="118">
        <f t="shared" si="75"/>
        <v>1</v>
      </c>
      <c r="F210" s="118">
        <f t="shared" si="75"/>
        <v>1</v>
      </c>
      <c r="G210" s="118">
        <f t="shared" si="75"/>
        <v>2</v>
      </c>
      <c r="H210" s="118">
        <f t="shared" si="75"/>
        <v>2</v>
      </c>
      <c r="I210" s="118">
        <f t="shared" si="75"/>
        <v>3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5" t="s">
        <v>365</v>
      </c>
      <c r="B211" s="11" t="s">
        <v>366</v>
      </c>
      <c r="C211" s="10">
        <f>D211+E211+F211+G211+H211+I211</f>
        <v>10</v>
      </c>
      <c r="D211" s="19">
        <v>1</v>
      </c>
      <c r="E211" s="19">
        <v>1</v>
      </c>
      <c r="F211" s="19">
        <v>1</v>
      </c>
      <c r="G211" s="19">
        <v>2</v>
      </c>
      <c r="H211" s="19">
        <v>2</v>
      </c>
      <c r="I211" s="19">
        <v>3</v>
      </c>
    </row>
    <row r="212" spans="1:24" s="61" customFormat="1" ht="27.75" customHeight="1" x14ac:dyDescent="0.25">
      <c r="A212" s="63" t="s">
        <v>574</v>
      </c>
      <c r="B212" s="64" t="s">
        <v>575</v>
      </c>
      <c r="C212" s="118">
        <f>C213+C214</f>
        <v>304</v>
      </c>
      <c r="D212" s="118">
        <f t="shared" ref="D212:I212" si="76">D213+D214</f>
        <v>49</v>
      </c>
      <c r="E212" s="118">
        <f t="shared" si="76"/>
        <v>47</v>
      </c>
      <c r="F212" s="118">
        <f t="shared" si="76"/>
        <v>51</v>
      </c>
      <c r="G212" s="118">
        <f t="shared" si="76"/>
        <v>52</v>
      </c>
      <c r="H212" s="118">
        <f t="shared" si="76"/>
        <v>54</v>
      </c>
      <c r="I212" s="118">
        <f t="shared" si="76"/>
        <v>51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9" t="s">
        <v>251</v>
      </c>
      <c r="B213" s="11" t="s">
        <v>252</v>
      </c>
      <c r="C213" s="10">
        <f t="shared" ref="C213:C214" si="77">D213+E213+F213+G213+H213+I213</f>
        <v>6</v>
      </c>
      <c r="D213" s="19">
        <v>1</v>
      </c>
      <c r="E213" s="19">
        <v>1</v>
      </c>
      <c r="F213" s="19">
        <v>1</v>
      </c>
      <c r="G213" s="19">
        <v>1</v>
      </c>
      <c r="H213" s="19">
        <v>1</v>
      </c>
      <c r="I213" s="19">
        <v>1</v>
      </c>
    </row>
    <row r="214" spans="1:24" ht="27.75" customHeight="1" x14ac:dyDescent="0.25">
      <c r="A214" s="9" t="s">
        <v>362</v>
      </c>
      <c r="B214" s="11" t="s">
        <v>27</v>
      </c>
      <c r="C214" s="10">
        <f t="shared" si="77"/>
        <v>298</v>
      </c>
      <c r="D214" s="19">
        <v>48</v>
      </c>
      <c r="E214" s="19">
        <v>46</v>
      </c>
      <c r="F214" s="19">
        <v>50</v>
      </c>
      <c r="G214" s="19">
        <v>51</v>
      </c>
      <c r="H214" s="19">
        <v>53</v>
      </c>
      <c r="I214" s="19">
        <v>50</v>
      </c>
    </row>
    <row r="215" spans="1:24" s="61" customFormat="1" ht="27.75" customHeight="1" x14ac:dyDescent="0.25">
      <c r="A215" s="71" t="s">
        <v>565</v>
      </c>
      <c r="B215" s="64" t="s">
        <v>576</v>
      </c>
      <c r="C215" s="118">
        <f>C216+C217+C218+C219+C220</f>
        <v>146</v>
      </c>
      <c r="D215" s="118">
        <f t="shared" ref="D215:I215" si="78">D216+D217+D218+D219+D220</f>
        <v>34</v>
      </c>
      <c r="E215" s="118">
        <f t="shared" si="78"/>
        <v>32</v>
      </c>
      <c r="F215" s="118">
        <f t="shared" si="78"/>
        <v>23</v>
      </c>
      <c r="G215" s="118">
        <f t="shared" si="78"/>
        <v>19</v>
      </c>
      <c r="H215" s="118">
        <f t="shared" si="78"/>
        <v>19</v>
      </c>
      <c r="I215" s="118">
        <f t="shared" si="78"/>
        <v>19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31.5" x14ac:dyDescent="0.25">
      <c r="A216" s="5" t="s">
        <v>121</v>
      </c>
      <c r="B216" s="12" t="s">
        <v>120</v>
      </c>
      <c r="C216" s="10">
        <f t="shared" ref="C216:C220" si="79">D216+E216+F216+G216+H216+I216</f>
        <v>142</v>
      </c>
      <c r="D216" s="19">
        <v>34</v>
      </c>
      <c r="E216" s="19">
        <v>29</v>
      </c>
      <c r="F216" s="19">
        <v>22</v>
      </c>
      <c r="G216" s="19">
        <v>19</v>
      </c>
      <c r="H216" s="19">
        <v>19</v>
      </c>
      <c r="I216" s="19">
        <v>19</v>
      </c>
    </row>
    <row r="217" spans="1:24" ht="34.5" customHeight="1" x14ac:dyDescent="0.25">
      <c r="A217" s="5" t="s">
        <v>184</v>
      </c>
      <c r="B217" s="12" t="s">
        <v>185</v>
      </c>
      <c r="C217" s="10">
        <f t="shared" si="79"/>
        <v>0</v>
      </c>
      <c r="D217" s="19"/>
      <c r="E217" s="19"/>
      <c r="F217" s="19"/>
      <c r="G217" s="19"/>
      <c r="H217" s="19"/>
      <c r="I217" s="19"/>
    </row>
    <row r="218" spans="1:24" ht="24.75" customHeight="1" x14ac:dyDescent="0.25">
      <c r="A218" s="5" t="s">
        <v>475</v>
      </c>
      <c r="B218" s="11" t="s">
        <v>476</v>
      </c>
      <c r="C218" s="10">
        <f t="shared" si="79"/>
        <v>0</v>
      </c>
      <c r="D218" s="19"/>
      <c r="E218" s="19"/>
      <c r="F218" s="19"/>
      <c r="G218" s="19"/>
      <c r="H218" s="19"/>
      <c r="I218" s="19"/>
    </row>
    <row r="219" spans="1:24" x14ac:dyDescent="0.25">
      <c r="A219" s="5" t="s">
        <v>609</v>
      </c>
      <c r="B219" s="11" t="s">
        <v>610</v>
      </c>
      <c r="C219" s="10">
        <f t="shared" si="79"/>
        <v>4</v>
      </c>
      <c r="D219" s="19"/>
      <c r="E219" s="19">
        <v>3</v>
      </c>
      <c r="F219" s="19">
        <v>1</v>
      </c>
      <c r="G219" s="19"/>
      <c r="H219" s="19"/>
      <c r="I219" s="19"/>
    </row>
    <row r="220" spans="1:24" x14ac:dyDescent="0.25">
      <c r="A220" s="5" t="s">
        <v>604</v>
      </c>
      <c r="B220" s="11" t="s">
        <v>605</v>
      </c>
      <c r="C220" s="10">
        <f t="shared" si="79"/>
        <v>0</v>
      </c>
      <c r="D220" s="19"/>
      <c r="E220" s="19"/>
      <c r="F220" s="19"/>
      <c r="G220" s="19"/>
      <c r="H220" s="19"/>
      <c r="I220" s="19"/>
    </row>
    <row r="221" spans="1:24" s="61" customFormat="1" ht="25.5" customHeight="1" x14ac:dyDescent="0.25">
      <c r="A221" s="68" t="s">
        <v>478</v>
      </c>
      <c r="B221" s="69" t="s">
        <v>479</v>
      </c>
      <c r="C221" s="118">
        <f>C222+C223+C224</f>
        <v>0</v>
      </c>
      <c r="D221" s="118">
        <f t="shared" ref="D221:I221" si="80">D222+D223+D224</f>
        <v>0</v>
      </c>
      <c r="E221" s="118">
        <f t="shared" si="80"/>
        <v>0</v>
      </c>
      <c r="F221" s="118">
        <f t="shared" si="80"/>
        <v>0</v>
      </c>
      <c r="G221" s="118">
        <f t="shared" si="80"/>
        <v>0</v>
      </c>
      <c r="H221" s="118">
        <f t="shared" si="80"/>
        <v>0</v>
      </c>
      <c r="I221" s="118">
        <f t="shared" si="80"/>
        <v>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31.5" x14ac:dyDescent="0.25">
      <c r="A222" s="5" t="s">
        <v>477</v>
      </c>
      <c r="B222" s="11" t="s">
        <v>86</v>
      </c>
      <c r="C222" s="10">
        <f t="shared" ref="C222:C224" si="81">D222+E222+F222+G222+H222+I222</f>
        <v>0</v>
      </c>
      <c r="D222" s="19"/>
      <c r="E222" s="19"/>
      <c r="F222" s="19"/>
      <c r="G222" s="19"/>
      <c r="H222" s="19"/>
      <c r="I222" s="19"/>
    </row>
    <row r="223" spans="1:24" ht="48" customHeight="1" x14ac:dyDescent="0.25">
      <c r="A223" s="16" t="s">
        <v>87</v>
      </c>
      <c r="B223" s="11" t="s">
        <v>86</v>
      </c>
      <c r="C223" s="10">
        <f t="shared" si="81"/>
        <v>0</v>
      </c>
      <c r="D223" s="19"/>
      <c r="E223" s="19"/>
      <c r="F223" s="19"/>
      <c r="G223" s="19"/>
      <c r="H223" s="19"/>
      <c r="I223" s="19"/>
    </row>
    <row r="224" spans="1:24" ht="48" customHeight="1" x14ac:dyDescent="0.25">
      <c r="A224" s="16" t="s">
        <v>397</v>
      </c>
      <c r="B224" s="11" t="s">
        <v>398</v>
      </c>
      <c r="C224" s="10">
        <f t="shared" si="81"/>
        <v>0</v>
      </c>
      <c r="D224" s="19"/>
      <c r="E224" s="19"/>
      <c r="F224" s="19"/>
      <c r="G224" s="19"/>
      <c r="H224" s="19"/>
      <c r="I224" s="19"/>
    </row>
    <row r="225" spans="1:24" s="61" customFormat="1" ht="27" customHeight="1" x14ac:dyDescent="0.25">
      <c r="A225" s="71" t="s">
        <v>518</v>
      </c>
      <c r="B225" s="72" t="s">
        <v>519</v>
      </c>
      <c r="C225" s="118">
        <f>C226+C227+C228+C229+C230</f>
        <v>292</v>
      </c>
      <c r="D225" s="118">
        <f t="shared" ref="D225:I225" si="82">D226+D227+D228+D229+D230</f>
        <v>54</v>
      </c>
      <c r="E225" s="118">
        <f t="shared" si="82"/>
        <v>47</v>
      </c>
      <c r="F225" s="118">
        <f t="shared" si="82"/>
        <v>49</v>
      </c>
      <c r="G225" s="118">
        <f t="shared" si="82"/>
        <v>47</v>
      </c>
      <c r="H225" s="118">
        <f t="shared" si="82"/>
        <v>47</v>
      </c>
      <c r="I225" s="118">
        <f t="shared" si="82"/>
        <v>48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36.75" customHeight="1" x14ac:dyDescent="0.25">
      <c r="A226" s="16" t="s">
        <v>186</v>
      </c>
      <c r="B226" s="12" t="s">
        <v>187</v>
      </c>
      <c r="C226" s="10">
        <f t="shared" ref="C226:C230" si="83">D226+E226+F226+G226+H226+I226</f>
        <v>1</v>
      </c>
      <c r="D226" s="19">
        <v>1</v>
      </c>
      <c r="E226" s="19"/>
      <c r="F226" s="19"/>
      <c r="G226" s="19"/>
      <c r="H226" s="19"/>
      <c r="I226" s="19"/>
    </row>
    <row r="227" spans="1:24" ht="36.75" customHeight="1" x14ac:dyDescent="0.25">
      <c r="A227" s="16" t="s">
        <v>626</v>
      </c>
      <c r="B227" s="12" t="s">
        <v>627</v>
      </c>
      <c r="C227" s="10">
        <f t="shared" si="83"/>
        <v>127</v>
      </c>
      <c r="D227" s="19">
        <v>17</v>
      </c>
      <c r="E227" s="19">
        <v>17</v>
      </c>
      <c r="F227" s="19">
        <v>42</v>
      </c>
      <c r="G227" s="19">
        <v>17</v>
      </c>
      <c r="H227" s="19">
        <v>17</v>
      </c>
      <c r="I227" s="19">
        <v>17</v>
      </c>
    </row>
    <row r="228" spans="1:24" ht="24.75" customHeight="1" x14ac:dyDescent="0.25">
      <c r="A228" s="16" t="s">
        <v>480</v>
      </c>
      <c r="B228" s="12" t="s">
        <v>481</v>
      </c>
      <c r="C228" s="10">
        <f t="shared" si="83"/>
        <v>75</v>
      </c>
      <c r="D228" s="19">
        <v>25</v>
      </c>
      <c r="E228" s="19"/>
      <c r="F228" s="19"/>
      <c r="G228" s="19">
        <v>25</v>
      </c>
      <c r="H228" s="19"/>
      <c r="I228" s="19">
        <v>25</v>
      </c>
    </row>
    <row r="229" spans="1:24" ht="24.75" customHeight="1" x14ac:dyDescent="0.25">
      <c r="A229" s="16" t="s">
        <v>482</v>
      </c>
      <c r="B229" s="12" t="s">
        <v>483</v>
      </c>
      <c r="C229" s="10">
        <f t="shared" si="83"/>
        <v>62</v>
      </c>
      <c r="D229" s="19">
        <v>2</v>
      </c>
      <c r="E229" s="19">
        <v>27</v>
      </c>
      <c r="F229" s="19">
        <v>2</v>
      </c>
      <c r="G229" s="19">
        <v>2</v>
      </c>
      <c r="H229" s="19">
        <v>27</v>
      </c>
      <c r="I229" s="19">
        <v>2</v>
      </c>
    </row>
    <row r="230" spans="1:24" ht="33.75" customHeight="1" x14ac:dyDescent="0.25">
      <c r="A230" s="16" t="s">
        <v>135</v>
      </c>
      <c r="B230" s="12" t="s">
        <v>134</v>
      </c>
      <c r="C230" s="10">
        <f t="shared" si="83"/>
        <v>27</v>
      </c>
      <c r="D230" s="19">
        <v>9</v>
      </c>
      <c r="E230" s="19">
        <v>3</v>
      </c>
      <c r="F230" s="19">
        <v>5</v>
      </c>
      <c r="G230" s="19">
        <v>3</v>
      </c>
      <c r="H230" s="19">
        <v>3</v>
      </c>
      <c r="I230" s="19">
        <v>4</v>
      </c>
    </row>
    <row r="231" spans="1:24" s="61" customFormat="1" ht="33.75" customHeight="1" x14ac:dyDescent="0.25">
      <c r="A231" s="71" t="s">
        <v>577</v>
      </c>
      <c r="B231" s="73" t="s">
        <v>578</v>
      </c>
      <c r="C231" s="118">
        <f>C232+C233+C234</f>
        <v>150</v>
      </c>
      <c r="D231" s="118">
        <f t="shared" ref="D231:I231" si="84">D232+D233+D234</f>
        <v>25</v>
      </c>
      <c r="E231" s="118">
        <f t="shared" si="84"/>
        <v>25</v>
      </c>
      <c r="F231" s="118">
        <f t="shared" si="84"/>
        <v>25</v>
      </c>
      <c r="G231" s="118">
        <f t="shared" si="84"/>
        <v>25</v>
      </c>
      <c r="H231" s="118">
        <f t="shared" si="84"/>
        <v>25</v>
      </c>
      <c r="I231" s="118">
        <f t="shared" si="84"/>
        <v>25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33.75" customHeight="1" x14ac:dyDescent="0.25">
      <c r="A232" s="16" t="s">
        <v>339</v>
      </c>
      <c r="B232" s="11" t="s">
        <v>340</v>
      </c>
      <c r="C232" s="10">
        <f t="shared" ref="C232:C234" si="85">D232+E232+F232+G232+H232+I232</f>
        <v>0</v>
      </c>
      <c r="D232" s="19"/>
      <c r="E232" s="19"/>
      <c r="F232" s="19"/>
      <c r="G232" s="19"/>
      <c r="H232" s="19"/>
      <c r="I232" s="19"/>
    </row>
    <row r="233" spans="1:24" ht="33.75" customHeight="1" x14ac:dyDescent="0.25">
      <c r="A233" s="16" t="s">
        <v>632</v>
      </c>
      <c r="B233" s="115" t="s">
        <v>633</v>
      </c>
      <c r="C233" s="10">
        <f t="shared" si="85"/>
        <v>150</v>
      </c>
      <c r="D233" s="19">
        <v>25</v>
      </c>
      <c r="E233" s="19">
        <v>25</v>
      </c>
      <c r="F233" s="19">
        <v>25</v>
      </c>
      <c r="G233" s="19">
        <v>25</v>
      </c>
      <c r="H233" s="19">
        <v>25</v>
      </c>
      <c r="I233" s="19">
        <v>25</v>
      </c>
    </row>
    <row r="234" spans="1:24" ht="21.75" customHeight="1" x14ac:dyDescent="0.25">
      <c r="A234" s="16" t="s">
        <v>493</v>
      </c>
      <c r="B234" s="115" t="s">
        <v>494</v>
      </c>
      <c r="C234" s="10">
        <f t="shared" si="85"/>
        <v>0</v>
      </c>
      <c r="D234" s="19"/>
      <c r="E234" s="19"/>
      <c r="F234" s="19"/>
      <c r="G234" s="19"/>
      <c r="H234" s="19"/>
      <c r="I234" s="19"/>
    </row>
    <row r="235" spans="1:24" s="61" customFormat="1" ht="33.75" customHeight="1" x14ac:dyDescent="0.25">
      <c r="A235" s="113" t="s">
        <v>580</v>
      </c>
      <c r="B235" s="64" t="s">
        <v>579</v>
      </c>
      <c r="C235" s="114">
        <f>C236+C237+C238</f>
        <v>96</v>
      </c>
      <c r="D235" s="114">
        <f t="shared" ref="D235:I235" si="86">D236+D237+D238</f>
        <v>3</v>
      </c>
      <c r="E235" s="114">
        <f t="shared" si="86"/>
        <v>29</v>
      </c>
      <c r="F235" s="114">
        <f t="shared" si="86"/>
        <v>3</v>
      </c>
      <c r="G235" s="114">
        <f t="shared" si="86"/>
        <v>29</v>
      </c>
      <c r="H235" s="114">
        <f t="shared" si="86"/>
        <v>3</v>
      </c>
      <c r="I235" s="114">
        <f t="shared" si="86"/>
        <v>29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24" customHeight="1" x14ac:dyDescent="0.25">
      <c r="A236" s="16" t="s">
        <v>630</v>
      </c>
      <c r="B236" s="116" t="s">
        <v>631</v>
      </c>
      <c r="C236" s="10">
        <f t="shared" ref="C236:C238" si="87">D236+E236+F236+G236+H236+I236</f>
        <v>93</v>
      </c>
      <c r="D236" s="19">
        <v>3</v>
      </c>
      <c r="E236" s="19">
        <v>28</v>
      </c>
      <c r="F236" s="19">
        <v>3</v>
      </c>
      <c r="G236" s="19">
        <v>28</v>
      </c>
      <c r="H236" s="19">
        <v>3</v>
      </c>
      <c r="I236" s="19">
        <v>28</v>
      </c>
    </row>
    <row r="237" spans="1:24" ht="24" customHeight="1" x14ac:dyDescent="0.25">
      <c r="A237" s="16" t="s">
        <v>158</v>
      </c>
      <c r="B237" s="116" t="s">
        <v>159</v>
      </c>
      <c r="C237" s="10">
        <f t="shared" si="87"/>
        <v>0</v>
      </c>
      <c r="D237" s="19"/>
      <c r="E237" s="19"/>
      <c r="F237" s="19"/>
      <c r="G237" s="19"/>
      <c r="H237" s="19"/>
      <c r="I237" s="19"/>
    </row>
    <row r="238" spans="1:24" ht="24" customHeight="1" x14ac:dyDescent="0.25">
      <c r="A238" s="16" t="s">
        <v>702</v>
      </c>
      <c r="B238" s="116" t="s">
        <v>703</v>
      </c>
      <c r="C238" s="10">
        <f t="shared" si="87"/>
        <v>3</v>
      </c>
      <c r="D238" s="19"/>
      <c r="E238" s="19">
        <v>1</v>
      </c>
      <c r="F238" s="19"/>
      <c r="G238" s="19">
        <v>1</v>
      </c>
      <c r="H238" s="19"/>
      <c r="I238" s="19">
        <v>1</v>
      </c>
    </row>
    <row r="239" spans="1:24" s="61" customFormat="1" ht="33.75" customHeight="1" x14ac:dyDescent="0.25">
      <c r="A239" s="113" t="s">
        <v>591</v>
      </c>
      <c r="B239" s="64" t="s">
        <v>592</v>
      </c>
      <c r="C239" s="114">
        <f>C240</f>
        <v>80</v>
      </c>
      <c r="D239" s="114">
        <f t="shared" ref="D239:I239" si="88">D240</f>
        <v>15</v>
      </c>
      <c r="E239" s="114">
        <f t="shared" si="88"/>
        <v>0</v>
      </c>
      <c r="F239" s="114">
        <f t="shared" si="88"/>
        <v>0</v>
      </c>
      <c r="G239" s="114">
        <f t="shared" si="88"/>
        <v>15</v>
      </c>
      <c r="H239" s="114">
        <f t="shared" si="88"/>
        <v>25</v>
      </c>
      <c r="I239" s="114">
        <f t="shared" si="88"/>
        <v>25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24" customHeight="1" x14ac:dyDescent="0.25">
      <c r="A240" s="16" t="s">
        <v>622</v>
      </c>
      <c r="B240" s="116" t="s">
        <v>623</v>
      </c>
      <c r="C240" s="10">
        <f>D240+E240+F240+G240+H240+I240</f>
        <v>80</v>
      </c>
      <c r="D240" s="19">
        <v>15</v>
      </c>
      <c r="E240" s="19"/>
      <c r="F240" s="19"/>
      <c r="G240" s="19">
        <v>15</v>
      </c>
      <c r="H240" s="19">
        <v>25</v>
      </c>
      <c r="I240" s="19">
        <v>25</v>
      </c>
    </row>
    <row r="241" spans="1:24" s="61" customFormat="1" ht="30.75" customHeight="1" x14ac:dyDescent="0.25">
      <c r="A241" s="71" t="s">
        <v>520</v>
      </c>
      <c r="B241" s="73" t="s">
        <v>521</v>
      </c>
      <c r="C241" s="118">
        <f>C242</f>
        <v>438</v>
      </c>
      <c r="D241" s="118">
        <f t="shared" ref="D241:I241" si="89">D242</f>
        <v>73</v>
      </c>
      <c r="E241" s="118">
        <f t="shared" si="89"/>
        <v>73</v>
      </c>
      <c r="F241" s="118">
        <f t="shared" si="89"/>
        <v>73</v>
      </c>
      <c r="G241" s="118">
        <f t="shared" si="89"/>
        <v>73</v>
      </c>
      <c r="H241" s="118">
        <f t="shared" si="89"/>
        <v>73</v>
      </c>
      <c r="I241" s="118">
        <f t="shared" si="89"/>
        <v>73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31.5" customHeight="1" x14ac:dyDescent="0.25">
      <c r="A242" s="16" t="s">
        <v>391</v>
      </c>
      <c r="B242" s="11" t="s">
        <v>390</v>
      </c>
      <c r="C242" s="10">
        <f>D242+E242+F242+G242+H242+I242</f>
        <v>438</v>
      </c>
      <c r="D242" s="19">
        <v>73</v>
      </c>
      <c r="E242" s="19">
        <v>73</v>
      </c>
      <c r="F242" s="19">
        <v>73</v>
      </c>
      <c r="G242" s="19">
        <v>73</v>
      </c>
      <c r="H242" s="19">
        <v>73</v>
      </c>
      <c r="I242" s="19">
        <v>73</v>
      </c>
    </row>
    <row r="243" spans="1:24" s="61" customFormat="1" ht="30.75" customHeight="1" x14ac:dyDescent="0.25">
      <c r="A243" s="71" t="s">
        <v>615</v>
      </c>
      <c r="B243" s="73" t="s">
        <v>614</v>
      </c>
      <c r="C243" s="118">
        <f>C244+C245</f>
        <v>40</v>
      </c>
      <c r="D243" s="118">
        <f t="shared" ref="D243:I243" si="90">D244+D245</f>
        <v>18</v>
      </c>
      <c r="E243" s="118">
        <f t="shared" si="90"/>
        <v>5</v>
      </c>
      <c r="F243" s="118">
        <f t="shared" si="90"/>
        <v>4</v>
      </c>
      <c r="G243" s="118">
        <f t="shared" si="90"/>
        <v>4</v>
      </c>
      <c r="H243" s="118">
        <f t="shared" si="90"/>
        <v>4</v>
      </c>
      <c r="I243" s="118">
        <f t="shared" si="90"/>
        <v>5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31.5" customHeight="1" x14ac:dyDescent="0.25">
      <c r="A244" s="16" t="s">
        <v>616</v>
      </c>
      <c r="B244" s="11" t="s">
        <v>617</v>
      </c>
      <c r="C244" s="10">
        <f t="shared" ref="C244:C245" si="91">D244+E244+F244+G244+H244+I244</f>
        <v>39</v>
      </c>
      <c r="D244" s="19">
        <v>18</v>
      </c>
      <c r="E244" s="19">
        <v>5</v>
      </c>
      <c r="F244" s="19">
        <v>4</v>
      </c>
      <c r="G244" s="19">
        <v>4</v>
      </c>
      <c r="H244" s="19">
        <v>4</v>
      </c>
      <c r="I244" s="19">
        <v>4</v>
      </c>
    </row>
    <row r="245" spans="1:24" ht="31.5" customHeight="1" x14ac:dyDescent="0.25">
      <c r="A245" s="16" t="s">
        <v>678</v>
      </c>
      <c r="B245" s="11" t="s">
        <v>679</v>
      </c>
      <c r="C245" s="10">
        <f t="shared" si="91"/>
        <v>1</v>
      </c>
      <c r="D245" s="19"/>
      <c r="E245" s="19"/>
      <c r="F245" s="19"/>
      <c r="G245" s="19"/>
      <c r="H245" s="19"/>
      <c r="I245" s="19">
        <v>1</v>
      </c>
    </row>
    <row r="246" spans="1:24" s="21" customFormat="1" ht="31.5" customHeight="1" x14ac:dyDescent="0.25">
      <c r="A246" s="39"/>
      <c r="B246" s="57" t="s">
        <v>524</v>
      </c>
      <c r="C246" s="41">
        <f>C247+C252+C254</f>
        <v>4488</v>
      </c>
      <c r="D246" s="41">
        <f t="shared" ref="D246:I246" si="92">D247+D252+D254</f>
        <v>746</v>
      </c>
      <c r="E246" s="41">
        <f t="shared" si="92"/>
        <v>748</v>
      </c>
      <c r="F246" s="41">
        <f t="shared" si="92"/>
        <v>750</v>
      </c>
      <c r="G246" s="41">
        <f t="shared" si="92"/>
        <v>746</v>
      </c>
      <c r="H246" s="41">
        <f t="shared" si="92"/>
        <v>747</v>
      </c>
      <c r="I246" s="41">
        <f t="shared" si="92"/>
        <v>751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s="61" customFormat="1" ht="22.5" customHeight="1" x14ac:dyDescent="0.25">
      <c r="A247" s="71" t="s">
        <v>525</v>
      </c>
      <c r="B247" s="64" t="s">
        <v>526</v>
      </c>
      <c r="C247" s="118">
        <f>C248+C249+C250+C251</f>
        <v>3102</v>
      </c>
      <c r="D247" s="118">
        <f t="shared" ref="D247:I247" si="93">D248+D249+D250+D251</f>
        <v>515</v>
      </c>
      <c r="E247" s="118">
        <f t="shared" si="93"/>
        <v>517</v>
      </c>
      <c r="F247" s="118">
        <f t="shared" si="93"/>
        <v>519</v>
      </c>
      <c r="G247" s="118">
        <f t="shared" si="93"/>
        <v>515</v>
      </c>
      <c r="H247" s="118">
        <f t="shared" si="93"/>
        <v>516</v>
      </c>
      <c r="I247" s="118">
        <f t="shared" si="93"/>
        <v>520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22.5" customHeight="1" x14ac:dyDescent="0.25">
      <c r="A248" s="16" t="s">
        <v>140</v>
      </c>
      <c r="B248" s="12" t="s">
        <v>28</v>
      </c>
      <c r="C248" s="10">
        <f t="shared" ref="C248:C251" si="94">D248+E248+F248+G248+H248+I248</f>
        <v>2700</v>
      </c>
      <c r="D248" s="19">
        <v>450</v>
      </c>
      <c r="E248" s="19">
        <v>450</v>
      </c>
      <c r="F248" s="19">
        <v>450</v>
      </c>
      <c r="G248" s="19">
        <v>450</v>
      </c>
      <c r="H248" s="19">
        <v>450</v>
      </c>
      <c r="I248" s="19">
        <v>450</v>
      </c>
    </row>
    <row r="249" spans="1:24" ht="22.5" customHeight="1" x14ac:dyDescent="0.25">
      <c r="A249" s="16" t="s">
        <v>290</v>
      </c>
      <c r="B249" s="12" t="s">
        <v>291</v>
      </c>
      <c r="C249" s="10">
        <f t="shared" si="94"/>
        <v>270</v>
      </c>
      <c r="D249" s="19">
        <v>45</v>
      </c>
      <c r="E249" s="19">
        <v>45</v>
      </c>
      <c r="F249" s="19">
        <v>45</v>
      </c>
      <c r="G249" s="19">
        <v>45</v>
      </c>
      <c r="H249" s="19">
        <v>45</v>
      </c>
      <c r="I249" s="19">
        <v>45</v>
      </c>
    </row>
    <row r="250" spans="1:24" ht="22.5" customHeight="1" x14ac:dyDescent="0.25">
      <c r="A250" s="16" t="s">
        <v>194</v>
      </c>
      <c r="B250" s="12" t="s">
        <v>195</v>
      </c>
      <c r="C250" s="10">
        <f t="shared" si="94"/>
        <v>72</v>
      </c>
      <c r="D250" s="19">
        <v>10</v>
      </c>
      <c r="E250" s="19">
        <v>12</v>
      </c>
      <c r="F250" s="19">
        <v>14</v>
      </c>
      <c r="G250" s="19">
        <v>10</v>
      </c>
      <c r="H250" s="19">
        <v>11</v>
      </c>
      <c r="I250" s="19">
        <v>15</v>
      </c>
    </row>
    <row r="251" spans="1:24" ht="22.5" customHeight="1" x14ac:dyDescent="0.25">
      <c r="A251" s="16" t="s">
        <v>192</v>
      </c>
      <c r="B251" s="12" t="s">
        <v>193</v>
      </c>
      <c r="C251" s="10">
        <f t="shared" si="94"/>
        <v>60</v>
      </c>
      <c r="D251" s="19">
        <v>10</v>
      </c>
      <c r="E251" s="19">
        <v>10</v>
      </c>
      <c r="F251" s="19">
        <v>10</v>
      </c>
      <c r="G251" s="19">
        <v>10</v>
      </c>
      <c r="H251" s="19">
        <v>10</v>
      </c>
      <c r="I251" s="19">
        <v>10</v>
      </c>
    </row>
    <row r="252" spans="1:24" s="61" customFormat="1" ht="22.5" customHeight="1" x14ac:dyDescent="0.25">
      <c r="A252" s="71" t="s">
        <v>527</v>
      </c>
      <c r="B252" s="73" t="s">
        <v>528</v>
      </c>
      <c r="C252" s="118">
        <f>C253</f>
        <v>0</v>
      </c>
      <c r="D252" s="118">
        <f t="shared" ref="D252:I252" si="95">D253</f>
        <v>0</v>
      </c>
      <c r="E252" s="118">
        <f t="shared" si="95"/>
        <v>0</v>
      </c>
      <c r="F252" s="118">
        <f t="shared" si="95"/>
        <v>0</v>
      </c>
      <c r="G252" s="118">
        <f t="shared" si="95"/>
        <v>0</v>
      </c>
      <c r="H252" s="118">
        <f t="shared" si="95"/>
        <v>0</v>
      </c>
      <c r="I252" s="118">
        <f t="shared" si="95"/>
        <v>0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22.5" customHeight="1" x14ac:dyDescent="0.25">
      <c r="A253" s="16" t="s">
        <v>404</v>
      </c>
      <c r="B253" s="12" t="s">
        <v>22</v>
      </c>
      <c r="C253" s="10">
        <f>D253+E253+F253+G253+H253+I253</f>
        <v>0</v>
      </c>
      <c r="D253" s="19"/>
      <c r="E253" s="19"/>
      <c r="F253" s="19"/>
      <c r="G253" s="19"/>
      <c r="H253" s="19"/>
      <c r="I253" s="19"/>
    </row>
    <row r="254" spans="1:24" s="61" customFormat="1" ht="22.5" customHeight="1" x14ac:dyDescent="0.25">
      <c r="A254" s="71" t="s">
        <v>529</v>
      </c>
      <c r="B254" s="73" t="s">
        <v>530</v>
      </c>
      <c r="C254" s="118">
        <f>C255</f>
        <v>1386</v>
      </c>
      <c r="D254" s="118">
        <f t="shared" ref="D254:I254" si="96">D255</f>
        <v>231</v>
      </c>
      <c r="E254" s="118">
        <f t="shared" si="96"/>
        <v>231</v>
      </c>
      <c r="F254" s="118">
        <f t="shared" si="96"/>
        <v>231</v>
      </c>
      <c r="G254" s="118">
        <f t="shared" si="96"/>
        <v>231</v>
      </c>
      <c r="H254" s="118">
        <f t="shared" si="96"/>
        <v>231</v>
      </c>
      <c r="I254" s="118">
        <f t="shared" si="96"/>
        <v>231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22.5" customHeight="1" x14ac:dyDescent="0.25">
      <c r="A255" s="16" t="s">
        <v>191</v>
      </c>
      <c r="B255" s="12" t="s">
        <v>190</v>
      </c>
      <c r="C255" s="10">
        <f>D255+E255+F255+G255+H255+I255</f>
        <v>1386</v>
      </c>
      <c r="D255" s="19">
        <v>231</v>
      </c>
      <c r="E255" s="19">
        <v>231</v>
      </c>
      <c r="F255" s="19">
        <v>231</v>
      </c>
      <c r="G255" s="19">
        <v>231</v>
      </c>
      <c r="H255" s="19">
        <v>231</v>
      </c>
      <c r="I255" s="19">
        <v>231</v>
      </c>
    </row>
    <row r="256" spans="1:24" s="21" customFormat="1" ht="30.75" customHeight="1" x14ac:dyDescent="0.25">
      <c r="A256" s="58"/>
      <c r="B256" s="59" t="s">
        <v>532</v>
      </c>
      <c r="C256" s="41">
        <f>C257+C265+C260</f>
        <v>2705</v>
      </c>
      <c r="D256" s="41">
        <f t="shared" ref="D256:I256" si="97">D257+D265</f>
        <v>541</v>
      </c>
      <c r="E256" s="41">
        <f t="shared" si="97"/>
        <v>445</v>
      </c>
      <c r="F256" s="41">
        <f t="shared" si="97"/>
        <v>443</v>
      </c>
      <c r="G256" s="41">
        <f t="shared" si="97"/>
        <v>450</v>
      </c>
      <c r="H256" s="41">
        <f t="shared" si="97"/>
        <v>395</v>
      </c>
      <c r="I256" s="41">
        <f t="shared" si="97"/>
        <v>417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s="61" customFormat="1" ht="29.25" customHeight="1" x14ac:dyDescent="0.25">
      <c r="A257" s="71" t="s">
        <v>531</v>
      </c>
      <c r="B257" s="73" t="s">
        <v>535</v>
      </c>
      <c r="C257" s="118">
        <f>C258+C259+C261+C262+C263+C264</f>
        <v>2491</v>
      </c>
      <c r="D257" s="118">
        <f t="shared" ref="D257:H257" si="98">D258+D259+D261+D262+D263+D264</f>
        <v>428</v>
      </c>
      <c r="E257" s="118">
        <f t="shared" si="98"/>
        <v>429</v>
      </c>
      <c r="F257" s="118">
        <f t="shared" si="98"/>
        <v>427</v>
      </c>
      <c r="G257" s="118">
        <f t="shared" si="98"/>
        <v>432</v>
      </c>
      <c r="H257" s="118">
        <f t="shared" si="98"/>
        <v>374</v>
      </c>
      <c r="I257" s="118">
        <f>I258+I259+I261+I262+I263+I264</f>
        <v>401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24.75" customHeight="1" x14ac:dyDescent="0.25">
      <c r="A258" s="16" t="s">
        <v>182</v>
      </c>
      <c r="B258" s="12" t="s">
        <v>183</v>
      </c>
      <c r="C258" s="10">
        <f t="shared" ref="C258:C264" si="99">D258+E258+F258+G258+H258+I258</f>
        <v>0</v>
      </c>
      <c r="D258" s="19"/>
      <c r="E258" s="19"/>
      <c r="F258" s="19"/>
      <c r="G258" s="19"/>
      <c r="H258" s="19"/>
      <c r="I258" s="19"/>
    </row>
    <row r="259" spans="1:24" ht="24.75" customHeight="1" x14ac:dyDescent="0.25">
      <c r="A259" s="16" t="s">
        <v>628</v>
      </c>
      <c r="B259" s="12" t="s">
        <v>629</v>
      </c>
      <c r="C259" s="10">
        <f t="shared" si="99"/>
        <v>99</v>
      </c>
      <c r="D259" s="19">
        <v>11</v>
      </c>
      <c r="E259" s="19">
        <v>30</v>
      </c>
      <c r="F259" s="19">
        <v>2</v>
      </c>
      <c r="G259" s="19">
        <v>27</v>
      </c>
      <c r="H259" s="19">
        <v>2</v>
      </c>
      <c r="I259" s="19">
        <v>27</v>
      </c>
    </row>
    <row r="260" spans="1:24" ht="24.75" customHeight="1" x14ac:dyDescent="0.25">
      <c r="A260" s="16" t="s">
        <v>727</v>
      </c>
      <c r="B260" s="12" t="s">
        <v>728</v>
      </c>
      <c r="C260" s="10">
        <f t="shared" si="99"/>
        <v>14</v>
      </c>
      <c r="D260" s="19">
        <v>2</v>
      </c>
      <c r="E260" s="19">
        <v>2</v>
      </c>
      <c r="F260" s="19">
        <v>2</v>
      </c>
      <c r="G260" s="19">
        <v>2</v>
      </c>
      <c r="H260" s="19">
        <v>3</v>
      </c>
      <c r="I260" s="19">
        <v>3</v>
      </c>
    </row>
    <row r="261" spans="1:24" ht="24.75" customHeight="1" x14ac:dyDescent="0.25">
      <c r="A261" s="16" t="s">
        <v>272</v>
      </c>
      <c r="B261" s="12" t="s">
        <v>24</v>
      </c>
      <c r="C261" s="10">
        <f t="shared" si="99"/>
        <v>570</v>
      </c>
      <c r="D261" s="19">
        <v>95</v>
      </c>
      <c r="E261" s="19">
        <v>95</v>
      </c>
      <c r="F261" s="19">
        <v>95</v>
      </c>
      <c r="G261" s="19">
        <v>95</v>
      </c>
      <c r="H261" s="19">
        <v>95</v>
      </c>
      <c r="I261" s="19">
        <v>95</v>
      </c>
    </row>
    <row r="262" spans="1:24" ht="31.5" x14ac:dyDescent="0.25">
      <c r="A262" s="16" t="s">
        <v>647</v>
      </c>
      <c r="B262" s="12" t="s">
        <v>437</v>
      </c>
      <c r="C262" s="10">
        <f t="shared" si="99"/>
        <v>170</v>
      </c>
      <c r="D262" s="19">
        <v>45</v>
      </c>
      <c r="E262" s="19">
        <v>37</v>
      </c>
      <c r="F262" s="19">
        <v>53</v>
      </c>
      <c r="G262" s="19">
        <v>33</v>
      </c>
      <c r="H262" s="19"/>
      <c r="I262" s="19">
        <v>2</v>
      </c>
    </row>
    <row r="263" spans="1:24" x14ac:dyDescent="0.25">
      <c r="A263" s="5" t="s">
        <v>128</v>
      </c>
      <c r="B263" s="12" t="s">
        <v>129</v>
      </c>
      <c r="C263" s="10">
        <f t="shared" si="99"/>
        <v>1112</v>
      </c>
      <c r="D263" s="19">
        <v>187</v>
      </c>
      <c r="E263" s="19">
        <v>177</v>
      </c>
      <c r="F263" s="19">
        <v>187</v>
      </c>
      <c r="G263" s="19">
        <v>187</v>
      </c>
      <c r="H263" s="19">
        <v>187</v>
      </c>
      <c r="I263" s="19">
        <v>187</v>
      </c>
    </row>
    <row r="264" spans="1:24" x14ac:dyDescent="0.25">
      <c r="A264" s="5" t="s">
        <v>393</v>
      </c>
      <c r="B264" s="11" t="s">
        <v>392</v>
      </c>
      <c r="C264" s="10">
        <f t="shared" si="99"/>
        <v>540</v>
      </c>
      <c r="D264" s="19">
        <v>90</v>
      </c>
      <c r="E264" s="19">
        <v>90</v>
      </c>
      <c r="F264" s="19">
        <v>90</v>
      </c>
      <c r="G264" s="19">
        <v>90</v>
      </c>
      <c r="H264" s="19">
        <v>90</v>
      </c>
      <c r="I264" s="19">
        <v>90</v>
      </c>
    </row>
    <row r="265" spans="1:24" s="61" customFormat="1" ht="21" customHeight="1" x14ac:dyDescent="0.25">
      <c r="A265" s="63" t="s">
        <v>533</v>
      </c>
      <c r="B265" s="64" t="s">
        <v>534</v>
      </c>
      <c r="C265" s="118">
        <f>C266+C267</f>
        <v>200</v>
      </c>
      <c r="D265" s="118">
        <f t="shared" ref="D265:I265" si="100">D266+D267</f>
        <v>113</v>
      </c>
      <c r="E265" s="118">
        <f t="shared" si="100"/>
        <v>16</v>
      </c>
      <c r="F265" s="118">
        <f t="shared" si="100"/>
        <v>16</v>
      </c>
      <c r="G265" s="118">
        <f t="shared" si="100"/>
        <v>18</v>
      </c>
      <c r="H265" s="118">
        <f t="shared" si="100"/>
        <v>21</v>
      </c>
      <c r="I265" s="118">
        <f t="shared" si="100"/>
        <v>16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9.5" customHeight="1" x14ac:dyDescent="0.25">
      <c r="A266" s="9" t="s">
        <v>248</v>
      </c>
      <c r="B266" s="11" t="s">
        <v>26</v>
      </c>
      <c r="C266" s="10">
        <f t="shared" ref="C266:C267" si="101">D266+E266+F266+G266+H266+I266</f>
        <v>200</v>
      </c>
      <c r="D266" s="19">
        <v>113</v>
      </c>
      <c r="E266" s="19">
        <v>16</v>
      </c>
      <c r="F266" s="19">
        <v>16</v>
      </c>
      <c r="G266" s="19">
        <v>18</v>
      </c>
      <c r="H266" s="19">
        <v>21</v>
      </c>
      <c r="I266" s="19">
        <v>16</v>
      </c>
    </row>
    <row r="267" spans="1:24" ht="19.5" customHeight="1" x14ac:dyDescent="0.25">
      <c r="A267" s="9" t="s">
        <v>326</v>
      </c>
      <c r="B267" s="11" t="s">
        <v>157</v>
      </c>
      <c r="C267" s="10">
        <f t="shared" si="101"/>
        <v>0</v>
      </c>
      <c r="D267" s="19"/>
      <c r="E267" s="19"/>
      <c r="F267" s="19"/>
      <c r="G267" s="19"/>
      <c r="H267" s="19"/>
      <c r="I267" s="19"/>
    </row>
    <row r="268" spans="1:24" s="21" customFormat="1" ht="19.5" customHeight="1" x14ac:dyDescent="0.25">
      <c r="A268" s="39"/>
      <c r="B268" s="57" t="s">
        <v>536</v>
      </c>
      <c r="C268" s="41">
        <f>C269+C275+C277</f>
        <v>1945</v>
      </c>
      <c r="D268" s="41">
        <f t="shared" ref="D268:I268" si="102">D269+D275+D277</f>
        <v>417</v>
      </c>
      <c r="E268" s="41">
        <f t="shared" si="102"/>
        <v>299</v>
      </c>
      <c r="F268" s="41">
        <f t="shared" si="102"/>
        <v>302</v>
      </c>
      <c r="G268" s="41">
        <f t="shared" si="102"/>
        <v>292</v>
      </c>
      <c r="H268" s="41">
        <f t="shared" si="102"/>
        <v>323</v>
      </c>
      <c r="I268" s="41">
        <f t="shared" si="102"/>
        <v>312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s="61" customFormat="1" ht="19.5" customHeight="1" x14ac:dyDescent="0.25">
      <c r="A269" s="71" t="s">
        <v>463</v>
      </c>
      <c r="B269" s="64" t="s">
        <v>484</v>
      </c>
      <c r="C269" s="118">
        <f>C270+C271+C272+C273++C274</f>
        <v>1297</v>
      </c>
      <c r="D269" s="118">
        <f t="shared" ref="D269:I269" si="103">D270+D271+D272+D273++D274</f>
        <v>242</v>
      </c>
      <c r="E269" s="118">
        <f t="shared" si="103"/>
        <v>207</v>
      </c>
      <c r="F269" s="118">
        <f t="shared" si="103"/>
        <v>210</v>
      </c>
      <c r="G269" s="118">
        <f t="shared" si="103"/>
        <v>196</v>
      </c>
      <c r="H269" s="118">
        <f t="shared" si="103"/>
        <v>227</v>
      </c>
      <c r="I269" s="118">
        <f t="shared" si="103"/>
        <v>215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36" customHeight="1" x14ac:dyDescent="0.25">
      <c r="A270" s="9" t="s">
        <v>136</v>
      </c>
      <c r="B270" s="12" t="s">
        <v>137</v>
      </c>
      <c r="C270" s="10">
        <f t="shared" ref="C270:C274" si="104">D270+E270+F270+G270+H270+I270</f>
        <v>694</v>
      </c>
      <c r="D270" s="19">
        <v>134</v>
      </c>
      <c r="E270" s="19">
        <v>125</v>
      </c>
      <c r="F270" s="19">
        <v>104</v>
      </c>
      <c r="G270" s="19">
        <v>109</v>
      </c>
      <c r="H270" s="19">
        <v>110</v>
      </c>
      <c r="I270" s="19">
        <v>112</v>
      </c>
    </row>
    <row r="271" spans="1:24" ht="21" customHeight="1" x14ac:dyDescent="0.25">
      <c r="A271" s="9" t="s">
        <v>48</v>
      </c>
      <c r="B271" s="11" t="s">
        <v>49</v>
      </c>
      <c r="C271" s="10">
        <f t="shared" si="104"/>
        <v>0</v>
      </c>
      <c r="D271" s="19"/>
      <c r="E271" s="19"/>
      <c r="F271" s="19"/>
      <c r="G271" s="19"/>
      <c r="H271" s="19"/>
      <c r="I271" s="19"/>
    </row>
    <row r="272" spans="1:24" ht="21" customHeight="1" x14ac:dyDescent="0.25">
      <c r="A272" s="9" t="s">
        <v>338</v>
      </c>
      <c r="B272" s="11" t="s">
        <v>337</v>
      </c>
      <c r="C272" s="10">
        <f t="shared" si="104"/>
        <v>0</v>
      </c>
      <c r="D272" s="19"/>
      <c r="E272" s="19"/>
      <c r="F272" s="19"/>
      <c r="G272" s="19"/>
      <c r="H272" s="19"/>
      <c r="I272" s="19"/>
    </row>
    <row r="273" spans="1:24" ht="21" customHeight="1" x14ac:dyDescent="0.25">
      <c r="A273" s="9" t="s">
        <v>333</v>
      </c>
      <c r="B273" s="11" t="s">
        <v>334</v>
      </c>
      <c r="C273" s="10">
        <f t="shared" si="104"/>
        <v>438</v>
      </c>
      <c r="D273" s="19">
        <v>79</v>
      </c>
      <c r="E273" s="19">
        <v>54</v>
      </c>
      <c r="F273" s="19">
        <v>78</v>
      </c>
      <c r="G273" s="19">
        <v>59</v>
      </c>
      <c r="H273" s="19">
        <v>93</v>
      </c>
      <c r="I273" s="19">
        <v>75</v>
      </c>
    </row>
    <row r="274" spans="1:24" ht="30.75" customHeight="1" x14ac:dyDescent="0.25">
      <c r="A274" s="9" t="s">
        <v>139</v>
      </c>
      <c r="B274" s="12" t="s">
        <v>138</v>
      </c>
      <c r="C274" s="10">
        <f t="shared" si="104"/>
        <v>165</v>
      </c>
      <c r="D274" s="19">
        <v>29</v>
      </c>
      <c r="E274" s="19">
        <v>28</v>
      </c>
      <c r="F274" s="19">
        <v>28</v>
      </c>
      <c r="G274" s="19">
        <v>28</v>
      </c>
      <c r="H274" s="19">
        <v>24</v>
      </c>
      <c r="I274" s="19">
        <v>28</v>
      </c>
    </row>
    <row r="275" spans="1:24" s="61" customFormat="1" ht="22.5" customHeight="1" x14ac:dyDescent="0.25">
      <c r="A275" s="71" t="s">
        <v>541</v>
      </c>
      <c r="B275" s="73" t="s">
        <v>542</v>
      </c>
      <c r="C275" s="118">
        <f>C276</f>
        <v>348</v>
      </c>
      <c r="D275" s="118">
        <f t="shared" ref="D275:I275" si="105">D276</f>
        <v>125</v>
      </c>
      <c r="E275" s="118">
        <f t="shared" si="105"/>
        <v>42</v>
      </c>
      <c r="F275" s="118">
        <f t="shared" si="105"/>
        <v>42</v>
      </c>
      <c r="G275" s="118">
        <f t="shared" si="105"/>
        <v>46</v>
      </c>
      <c r="H275" s="118">
        <f t="shared" si="105"/>
        <v>46</v>
      </c>
      <c r="I275" s="118">
        <f t="shared" si="105"/>
        <v>47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20.25" customHeight="1" x14ac:dyDescent="0.25">
      <c r="A276" s="9" t="s">
        <v>61</v>
      </c>
      <c r="B276" s="11" t="s">
        <v>62</v>
      </c>
      <c r="C276" s="10">
        <f>D276+E276+F276+G276+H276+I276</f>
        <v>348</v>
      </c>
      <c r="D276" s="19">
        <v>125</v>
      </c>
      <c r="E276" s="19">
        <v>42</v>
      </c>
      <c r="F276" s="19">
        <v>42</v>
      </c>
      <c r="G276" s="19">
        <v>46</v>
      </c>
      <c r="H276" s="19">
        <v>46</v>
      </c>
      <c r="I276" s="19">
        <v>47</v>
      </c>
    </row>
    <row r="277" spans="1:24" s="61" customFormat="1" ht="20.25" customHeight="1" x14ac:dyDescent="0.25">
      <c r="A277" s="71" t="s">
        <v>547</v>
      </c>
      <c r="B277" s="64" t="s">
        <v>548</v>
      </c>
      <c r="C277" s="118">
        <f>C278+C279</f>
        <v>300</v>
      </c>
      <c r="D277" s="118">
        <f t="shared" ref="D277:I277" si="106">D278+D279</f>
        <v>50</v>
      </c>
      <c r="E277" s="118">
        <f t="shared" si="106"/>
        <v>50</v>
      </c>
      <c r="F277" s="118">
        <f t="shared" si="106"/>
        <v>50</v>
      </c>
      <c r="G277" s="118">
        <f t="shared" si="106"/>
        <v>50</v>
      </c>
      <c r="H277" s="118">
        <f t="shared" si="106"/>
        <v>50</v>
      </c>
      <c r="I277" s="118">
        <f t="shared" si="106"/>
        <v>50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20.25" customHeight="1" x14ac:dyDescent="0.25">
      <c r="A278" s="9" t="s">
        <v>394</v>
      </c>
      <c r="B278" s="11" t="s">
        <v>389</v>
      </c>
      <c r="C278" s="10">
        <f t="shared" ref="C278:C279" si="107">D278+E278+F278+G278+H278+I278</f>
        <v>0</v>
      </c>
      <c r="D278" s="19"/>
      <c r="E278" s="19"/>
      <c r="F278" s="19"/>
      <c r="G278" s="19"/>
      <c r="H278" s="19"/>
      <c r="I278" s="19"/>
    </row>
    <row r="279" spans="1:24" ht="20.25" customHeight="1" x14ac:dyDescent="0.25">
      <c r="A279" s="9" t="s">
        <v>395</v>
      </c>
      <c r="B279" s="11" t="s">
        <v>396</v>
      </c>
      <c r="C279" s="10">
        <f t="shared" si="107"/>
        <v>300</v>
      </c>
      <c r="D279" s="19">
        <v>50</v>
      </c>
      <c r="E279" s="19">
        <v>50</v>
      </c>
      <c r="F279" s="19">
        <v>50</v>
      </c>
      <c r="G279" s="19">
        <v>50</v>
      </c>
      <c r="H279" s="19">
        <v>50</v>
      </c>
      <c r="I279" s="19">
        <v>50</v>
      </c>
    </row>
    <row r="280" spans="1:24" s="21" customFormat="1" ht="34.5" customHeight="1" x14ac:dyDescent="0.25">
      <c r="A280" s="39"/>
      <c r="B280" s="57" t="s">
        <v>581</v>
      </c>
      <c r="C280" s="41">
        <f>C281</f>
        <v>0</v>
      </c>
      <c r="D280" s="41">
        <f t="shared" ref="D280:I280" si="108">D281</f>
        <v>0</v>
      </c>
      <c r="E280" s="41">
        <f t="shared" si="108"/>
        <v>0</v>
      </c>
      <c r="F280" s="41">
        <f t="shared" si="108"/>
        <v>0</v>
      </c>
      <c r="G280" s="41">
        <f t="shared" si="108"/>
        <v>0</v>
      </c>
      <c r="H280" s="41">
        <f t="shared" si="108"/>
        <v>0</v>
      </c>
      <c r="I280" s="41">
        <f t="shared" si="108"/>
        <v>0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s="61" customFormat="1" ht="27" customHeight="1" x14ac:dyDescent="0.25">
      <c r="A281" s="71" t="s">
        <v>545</v>
      </c>
      <c r="B281" s="64" t="s">
        <v>581</v>
      </c>
      <c r="C281" s="118">
        <f>C282+C283+C284</f>
        <v>0</v>
      </c>
      <c r="D281" s="118">
        <f t="shared" ref="D281:I281" si="109">D282+D283+D284</f>
        <v>0</v>
      </c>
      <c r="E281" s="118">
        <f t="shared" si="109"/>
        <v>0</v>
      </c>
      <c r="F281" s="118">
        <f t="shared" si="109"/>
        <v>0</v>
      </c>
      <c r="G281" s="118">
        <f t="shared" si="109"/>
        <v>0</v>
      </c>
      <c r="H281" s="118">
        <f t="shared" si="109"/>
        <v>0</v>
      </c>
      <c r="I281" s="118">
        <f t="shared" si="109"/>
        <v>0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22.5" customHeight="1" x14ac:dyDescent="0.25">
      <c r="A282" s="9" t="s">
        <v>44</v>
      </c>
      <c r="B282" s="11" t="s">
        <v>45</v>
      </c>
      <c r="C282" s="10">
        <f t="shared" ref="C282:C284" si="110">D282+E282+F282+G282+H282+I282</f>
        <v>0</v>
      </c>
      <c r="D282" s="19"/>
      <c r="E282" s="19"/>
      <c r="F282" s="19"/>
      <c r="G282" s="19"/>
      <c r="H282" s="19"/>
      <c r="I282" s="19"/>
    </row>
    <row r="283" spans="1:24" ht="22.5" customHeight="1" x14ac:dyDescent="0.25">
      <c r="A283" s="9" t="s">
        <v>230</v>
      </c>
      <c r="B283" s="11" t="s">
        <v>231</v>
      </c>
      <c r="C283" s="10">
        <f t="shared" si="110"/>
        <v>0</v>
      </c>
      <c r="D283" s="19"/>
      <c r="E283" s="19"/>
      <c r="F283" s="19"/>
      <c r="G283" s="19"/>
      <c r="H283" s="19"/>
      <c r="I283" s="19"/>
    </row>
    <row r="284" spans="1:24" ht="22.5" customHeight="1" x14ac:dyDescent="0.25">
      <c r="A284" s="9" t="s">
        <v>415</v>
      </c>
      <c r="B284" s="11" t="s">
        <v>416</v>
      </c>
      <c r="C284" s="10">
        <f t="shared" si="110"/>
        <v>0</v>
      </c>
      <c r="D284" s="19"/>
      <c r="E284" s="19"/>
      <c r="F284" s="19"/>
      <c r="G284" s="19"/>
      <c r="H284" s="19"/>
      <c r="I284" s="19"/>
    </row>
    <row r="285" spans="1:24" s="21" customFormat="1" ht="22.5" customHeight="1" x14ac:dyDescent="0.25">
      <c r="A285" s="39"/>
      <c r="B285" s="57" t="s">
        <v>552</v>
      </c>
      <c r="C285" s="41">
        <f>C286+C288</f>
        <v>156</v>
      </c>
      <c r="D285" s="41">
        <f t="shared" ref="D285:I285" si="111">D286+D288</f>
        <v>26</v>
      </c>
      <c r="E285" s="41">
        <f t="shared" si="111"/>
        <v>27</v>
      </c>
      <c r="F285" s="41">
        <f t="shared" si="111"/>
        <v>26</v>
      </c>
      <c r="G285" s="41">
        <f t="shared" si="111"/>
        <v>26</v>
      </c>
      <c r="H285" s="41">
        <f t="shared" si="111"/>
        <v>26</v>
      </c>
      <c r="I285" s="41">
        <f t="shared" si="111"/>
        <v>25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s="61" customFormat="1" ht="22.5" customHeight="1" x14ac:dyDescent="0.25">
      <c r="A286" s="70" t="s">
        <v>551</v>
      </c>
      <c r="B286" s="67" t="s">
        <v>553</v>
      </c>
      <c r="C286" s="118">
        <f>C287</f>
        <v>153</v>
      </c>
      <c r="D286" s="118">
        <f t="shared" ref="D286:I286" si="112">D287</f>
        <v>26</v>
      </c>
      <c r="E286" s="118">
        <f t="shared" si="112"/>
        <v>26</v>
      </c>
      <c r="F286" s="118">
        <f t="shared" si="112"/>
        <v>26</v>
      </c>
      <c r="G286" s="118">
        <f t="shared" si="112"/>
        <v>25</v>
      </c>
      <c r="H286" s="118">
        <f t="shared" si="112"/>
        <v>25</v>
      </c>
      <c r="I286" s="118">
        <f t="shared" si="112"/>
        <v>25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22.5" customHeight="1" x14ac:dyDescent="0.25">
      <c r="A287" s="9" t="s">
        <v>644</v>
      </c>
      <c r="B287" s="11" t="s">
        <v>645</v>
      </c>
      <c r="C287" s="10">
        <f>D287+E287+F287+G287+H287+I287</f>
        <v>153</v>
      </c>
      <c r="D287" s="19">
        <v>26</v>
      </c>
      <c r="E287" s="19">
        <v>26</v>
      </c>
      <c r="F287" s="19">
        <v>26</v>
      </c>
      <c r="G287" s="19">
        <v>25</v>
      </c>
      <c r="H287" s="19">
        <v>25</v>
      </c>
      <c r="I287" s="19">
        <v>25</v>
      </c>
    </row>
    <row r="288" spans="1:24" s="61" customFormat="1" ht="22.5" customHeight="1" x14ac:dyDescent="0.25">
      <c r="A288" s="70" t="s">
        <v>554</v>
      </c>
      <c r="B288" s="67" t="s">
        <v>555</v>
      </c>
      <c r="C288" s="118">
        <f>C289</f>
        <v>3</v>
      </c>
      <c r="D288" s="118">
        <f t="shared" ref="D288:I288" si="113">D289</f>
        <v>0</v>
      </c>
      <c r="E288" s="118">
        <f t="shared" si="113"/>
        <v>1</v>
      </c>
      <c r="F288" s="118">
        <f t="shared" si="113"/>
        <v>0</v>
      </c>
      <c r="G288" s="118">
        <f t="shared" si="113"/>
        <v>1</v>
      </c>
      <c r="H288" s="118">
        <f t="shared" si="113"/>
        <v>1</v>
      </c>
      <c r="I288" s="118">
        <f t="shared" si="113"/>
        <v>0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30.75" customHeight="1" x14ac:dyDescent="0.25">
      <c r="A289" s="9" t="s">
        <v>284</v>
      </c>
      <c r="B289" s="11" t="s">
        <v>285</v>
      </c>
      <c r="C289" s="10">
        <f>D289+E289+F289+G289+H289+I289</f>
        <v>3</v>
      </c>
      <c r="D289" s="19"/>
      <c r="E289" s="19">
        <v>1</v>
      </c>
      <c r="F289" s="19"/>
      <c r="G289" s="19">
        <v>1</v>
      </c>
      <c r="H289" s="19">
        <v>1</v>
      </c>
      <c r="I289" s="19"/>
    </row>
    <row r="290" spans="1:24" s="21" customFormat="1" ht="30.75" customHeight="1" x14ac:dyDescent="0.25">
      <c r="A290" s="39"/>
      <c r="B290" s="57" t="s">
        <v>559</v>
      </c>
      <c r="C290" s="41">
        <f>C291+C295+C297+C305</f>
        <v>339</v>
      </c>
      <c r="D290" s="41">
        <f t="shared" ref="D290:I290" si="114">D291+D295+D297+D305</f>
        <v>84</v>
      </c>
      <c r="E290" s="41">
        <f t="shared" si="114"/>
        <v>78</v>
      </c>
      <c r="F290" s="41">
        <f t="shared" si="114"/>
        <v>45</v>
      </c>
      <c r="G290" s="41">
        <f t="shared" si="114"/>
        <v>47</v>
      </c>
      <c r="H290" s="41">
        <f t="shared" si="114"/>
        <v>43</v>
      </c>
      <c r="I290" s="41">
        <f t="shared" si="114"/>
        <v>42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s="61" customFormat="1" ht="30.75" customHeight="1" x14ac:dyDescent="0.25">
      <c r="A291" s="71" t="s">
        <v>556</v>
      </c>
      <c r="B291" s="64" t="s">
        <v>582</v>
      </c>
      <c r="C291" s="118">
        <f>C292+C293+C294</f>
        <v>231</v>
      </c>
      <c r="D291" s="118">
        <f t="shared" ref="D291:I291" si="115">D292+D293+D294</f>
        <v>50</v>
      </c>
      <c r="E291" s="118">
        <f t="shared" si="115"/>
        <v>47</v>
      </c>
      <c r="F291" s="118">
        <f t="shared" si="115"/>
        <v>33</v>
      </c>
      <c r="G291" s="118">
        <f t="shared" si="115"/>
        <v>33</v>
      </c>
      <c r="H291" s="118">
        <f t="shared" si="115"/>
        <v>33</v>
      </c>
      <c r="I291" s="118">
        <f t="shared" si="115"/>
        <v>35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33" customHeight="1" x14ac:dyDescent="0.25">
      <c r="A292" s="60" t="s">
        <v>103</v>
      </c>
      <c r="B292" s="11" t="s">
        <v>104</v>
      </c>
      <c r="C292" s="10">
        <f t="shared" ref="C292:C294" si="116">D292+E292+F292+G292+H292+I292</f>
        <v>42</v>
      </c>
      <c r="D292" s="19">
        <v>18</v>
      </c>
      <c r="E292" s="19">
        <v>8</v>
      </c>
      <c r="F292" s="19">
        <v>6</v>
      </c>
      <c r="G292" s="19">
        <v>2</v>
      </c>
      <c r="H292" s="19">
        <v>3</v>
      </c>
      <c r="I292" s="19">
        <v>5</v>
      </c>
    </row>
    <row r="293" spans="1:24" x14ac:dyDescent="0.25">
      <c r="A293" s="9" t="s">
        <v>46</v>
      </c>
      <c r="B293" s="11" t="s">
        <v>47</v>
      </c>
      <c r="C293" s="10">
        <f t="shared" si="116"/>
        <v>61</v>
      </c>
      <c r="D293" s="19">
        <v>14</v>
      </c>
      <c r="E293" s="19">
        <v>10</v>
      </c>
      <c r="F293" s="19">
        <v>5</v>
      </c>
      <c r="G293" s="19">
        <v>10</v>
      </c>
      <c r="H293" s="19">
        <v>12</v>
      </c>
      <c r="I293" s="19">
        <v>10</v>
      </c>
    </row>
    <row r="294" spans="1:24" x14ac:dyDescent="0.25">
      <c r="A294" s="9" t="s">
        <v>325</v>
      </c>
      <c r="B294" s="13" t="s">
        <v>324</v>
      </c>
      <c r="C294" s="10">
        <f t="shared" si="116"/>
        <v>128</v>
      </c>
      <c r="D294" s="19">
        <v>18</v>
      </c>
      <c r="E294" s="19">
        <v>29</v>
      </c>
      <c r="F294" s="19">
        <v>22</v>
      </c>
      <c r="G294" s="19">
        <v>21</v>
      </c>
      <c r="H294" s="19">
        <v>18</v>
      </c>
      <c r="I294" s="19">
        <v>20</v>
      </c>
    </row>
    <row r="295" spans="1:24" s="61" customFormat="1" ht="29.25" customHeight="1" x14ac:dyDescent="0.25">
      <c r="A295" s="71" t="s">
        <v>583</v>
      </c>
      <c r="B295" s="73" t="s">
        <v>584</v>
      </c>
      <c r="C295" s="118">
        <f>C296</f>
        <v>0</v>
      </c>
      <c r="D295" s="118">
        <f t="shared" ref="D295:I295" si="117">D296</f>
        <v>0</v>
      </c>
      <c r="E295" s="118">
        <f t="shared" si="117"/>
        <v>0</v>
      </c>
      <c r="F295" s="118">
        <f t="shared" si="117"/>
        <v>0</v>
      </c>
      <c r="G295" s="118">
        <f t="shared" si="117"/>
        <v>0</v>
      </c>
      <c r="H295" s="118">
        <f t="shared" si="117"/>
        <v>0</v>
      </c>
      <c r="I295" s="118">
        <f t="shared" si="117"/>
        <v>0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20.25" customHeight="1" x14ac:dyDescent="0.25">
      <c r="A296" s="60" t="s">
        <v>105</v>
      </c>
      <c r="B296" s="11" t="s">
        <v>198</v>
      </c>
      <c r="C296" s="10">
        <f>D296+E296+F296+G296+H296+I296</f>
        <v>0</v>
      </c>
      <c r="D296" s="19"/>
      <c r="E296" s="19"/>
      <c r="F296" s="19"/>
      <c r="G296" s="19"/>
      <c r="H296" s="19"/>
      <c r="I296" s="19"/>
    </row>
    <row r="297" spans="1:24" s="61" customFormat="1" ht="20.25" customHeight="1" x14ac:dyDescent="0.25">
      <c r="A297" s="75" t="s">
        <v>558</v>
      </c>
      <c r="B297" s="64" t="s">
        <v>560</v>
      </c>
      <c r="C297" s="118">
        <f>C298+C299+C300+C301+C302+C303+C304</f>
        <v>88</v>
      </c>
      <c r="D297" s="118">
        <f t="shared" ref="D297:I297" si="118">D298+D299+D300+D301+D302+D303+D304</f>
        <v>30</v>
      </c>
      <c r="E297" s="118">
        <f t="shared" si="118"/>
        <v>23</v>
      </c>
      <c r="F297" s="118">
        <f t="shared" si="118"/>
        <v>11</v>
      </c>
      <c r="G297" s="118">
        <f t="shared" si="118"/>
        <v>11</v>
      </c>
      <c r="H297" s="118">
        <f t="shared" si="118"/>
        <v>7</v>
      </c>
      <c r="I297" s="118">
        <f t="shared" si="118"/>
        <v>6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22.5" customHeight="1" x14ac:dyDescent="0.25">
      <c r="A298" s="60" t="s">
        <v>152</v>
      </c>
      <c r="B298" s="13" t="s">
        <v>153</v>
      </c>
      <c r="C298" s="10">
        <f t="shared" ref="C298:C304" si="119">D298+E298+F298+G298+H298+I298</f>
        <v>0</v>
      </c>
      <c r="D298" s="19"/>
      <c r="E298" s="19"/>
      <c r="F298" s="19"/>
      <c r="G298" s="19"/>
      <c r="H298" s="19"/>
      <c r="I298" s="19"/>
    </row>
    <row r="299" spans="1:24" ht="22.5" customHeight="1" x14ac:dyDescent="0.25">
      <c r="A299" s="60" t="s">
        <v>652</v>
      </c>
      <c r="B299" s="13" t="s">
        <v>653</v>
      </c>
      <c r="C299" s="10">
        <f t="shared" si="119"/>
        <v>5</v>
      </c>
      <c r="D299" s="19"/>
      <c r="E299" s="19">
        <v>1</v>
      </c>
      <c r="F299" s="19">
        <v>2</v>
      </c>
      <c r="G299" s="19">
        <v>1</v>
      </c>
      <c r="H299" s="19"/>
      <c r="I299" s="19">
        <v>1</v>
      </c>
    </row>
    <row r="300" spans="1:24" ht="32.25" customHeight="1" x14ac:dyDescent="0.25">
      <c r="A300" s="60" t="s">
        <v>196</v>
      </c>
      <c r="B300" s="11" t="s">
        <v>197</v>
      </c>
      <c r="C300" s="10">
        <f t="shared" si="119"/>
        <v>56</v>
      </c>
      <c r="D300" s="19">
        <v>25</v>
      </c>
      <c r="E300" s="19">
        <v>14</v>
      </c>
      <c r="F300" s="19">
        <v>6</v>
      </c>
      <c r="G300" s="19">
        <v>5</v>
      </c>
      <c r="H300" s="19">
        <v>4</v>
      </c>
      <c r="I300" s="19">
        <v>2</v>
      </c>
    </row>
    <row r="301" spans="1:24" ht="32.25" customHeight="1" x14ac:dyDescent="0.25">
      <c r="A301" s="60" t="s">
        <v>654</v>
      </c>
      <c r="B301" s="11" t="s">
        <v>655</v>
      </c>
      <c r="C301" s="10">
        <f t="shared" si="119"/>
        <v>4</v>
      </c>
      <c r="D301" s="19"/>
      <c r="E301" s="19">
        <v>2</v>
      </c>
      <c r="F301" s="19"/>
      <c r="G301" s="19">
        <v>1</v>
      </c>
      <c r="H301" s="19"/>
      <c r="I301" s="19">
        <v>1</v>
      </c>
    </row>
    <row r="302" spans="1:24" ht="32.25" customHeight="1" x14ac:dyDescent="0.25">
      <c r="A302" s="60" t="s">
        <v>201</v>
      </c>
      <c r="B302" s="11" t="s">
        <v>202</v>
      </c>
      <c r="C302" s="10">
        <f t="shared" si="119"/>
        <v>11</v>
      </c>
      <c r="D302" s="19">
        <v>3</v>
      </c>
      <c r="E302" s="19">
        <v>2</v>
      </c>
      <c r="F302" s="19">
        <v>1</v>
      </c>
      <c r="G302" s="19">
        <v>2</v>
      </c>
      <c r="H302" s="19">
        <v>2</v>
      </c>
      <c r="I302" s="19">
        <v>1</v>
      </c>
    </row>
    <row r="303" spans="1:24" ht="32.25" customHeight="1" x14ac:dyDescent="0.25">
      <c r="A303" s="60" t="s">
        <v>413</v>
      </c>
      <c r="B303" s="11" t="s">
        <v>414</v>
      </c>
      <c r="C303" s="10">
        <f t="shared" si="119"/>
        <v>9</v>
      </c>
      <c r="D303" s="19">
        <v>2</v>
      </c>
      <c r="E303" s="19">
        <v>4</v>
      </c>
      <c r="F303" s="19">
        <v>1</v>
      </c>
      <c r="G303" s="19"/>
      <c r="H303" s="19">
        <v>1</v>
      </c>
      <c r="I303" s="19">
        <v>1</v>
      </c>
    </row>
    <row r="304" spans="1:24" ht="24" customHeight="1" x14ac:dyDescent="0.25">
      <c r="A304" s="60" t="s">
        <v>69</v>
      </c>
      <c r="B304" s="11" t="s">
        <v>70</v>
      </c>
      <c r="C304" s="10">
        <f t="shared" si="119"/>
        <v>3</v>
      </c>
      <c r="D304" s="19"/>
      <c r="E304" s="19"/>
      <c r="F304" s="19">
        <v>1</v>
      </c>
      <c r="G304" s="19">
        <v>2</v>
      </c>
      <c r="H304" s="19"/>
      <c r="I304" s="19"/>
    </row>
    <row r="305" spans="1:24" s="61" customFormat="1" ht="30.75" customHeight="1" x14ac:dyDescent="0.25">
      <c r="A305" s="75" t="s">
        <v>561</v>
      </c>
      <c r="B305" s="64" t="s">
        <v>585</v>
      </c>
      <c r="C305" s="118">
        <f>C306+C307</f>
        <v>20</v>
      </c>
      <c r="D305" s="118">
        <f t="shared" ref="D305:I305" si="120">D306+D307</f>
        <v>4</v>
      </c>
      <c r="E305" s="118">
        <f t="shared" si="120"/>
        <v>8</v>
      </c>
      <c r="F305" s="118">
        <f t="shared" si="120"/>
        <v>1</v>
      </c>
      <c r="G305" s="118">
        <f t="shared" si="120"/>
        <v>3</v>
      </c>
      <c r="H305" s="118">
        <f t="shared" si="120"/>
        <v>3</v>
      </c>
      <c r="I305" s="118">
        <f t="shared" si="120"/>
        <v>1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24" customHeight="1" x14ac:dyDescent="0.25">
      <c r="A306" s="5" t="s">
        <v>656</v>
      </c>
      <c r="B306" s="11" t="s">
        <v>657</v>
      </c>
      <c r="C306" s="10">
        <f t="shared" ref="C306:C307" si="121">D306+E306+F306+G306+H306+I306</f>
        <v>4</v>
      </c>
      <c r="D306" s="19">
        <v>1</v>
      </c>
      <c r="E306" s="19">
        <v>2</v>
      </c>
      <c r="F306" s="19"/>
      <c r="G306" s="19"/>
      <c r="H306" s="19"/>
      <c r="I306" s="19">
        <v>1</v>
      </c>
    </row>
    <row r="307" spans="1:24" ht="31.5" x14ac:dyDescent="0.25">
      <c r="A307" s="5" t="s">
        <v>199</v>
      </c>
      <c r="B307" s="11" t="s">
        <v>200</v>
      </c>
      <c r="C307" s="10">
        <f t="shared" si="121"/>
        <v>16</v>
      </c>
      <c r="D307" s="19">
        <v>3</v>
      </c>
      <c r="E307" s="19">
        <v>6</v>
      </c>
      <c r="F307" s="19">
        <v>1</v>
      </c>
      <c r="G307" s="19">
        <v>3</v>
      </c>
      <c r="H307" s="19">
        <v>3</v>
      </c>
      <c r="I307" s="19"/>
    </row>
    <row r="308" spans="1:24" s="79" customFormat="1" ht="32.25" customHeight="1" x14ac:dyDescent="0.25">
      <c r="A308" s="134" t="s">
        <v>601</v>
      </c>
      <c r="B308" s="135"/>
      <c r="C308" s="135"/>
      <c r="D308" s="135"/>
      <c r="E308" s="135"/>
      <c r="F308" s="135"/>
      <c r="G308" s="135"/>
      <c r="H308" s="135"/>
      <c r="I308" s="13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</row>
    <row r="309" spans="1:24" s="102" customFormat="1" ht="51" customHeight="1" x14ac:dyDescent="0.3">
      <c r="A309" s="99"/>
      <c r="B309" s="80" t="s">
        <v>600</v>
      </c>
      <c r="C309" s="100">
        <f t="shared" ref="C309:I309" si="122">C310+C388+C391+C410+C418</f>
        <v>10803</v>
      </c>
      <c r="D309" s="100">
        <f t="shared" si="122"/>
        <v>1885</v>
      </c>
      <c r="E309" s="100">
        <f t="shared" si="122"/>
        <v>1620</v>
      </c>
      <c r="F309" s="100">
        <f t="shared" si="122"/>
        <v>1781</v>
      </c>
      <c r="G309" s="100">
        <f t="shared" si="122"/>
        <v>1714</v>
      </c>
      <c r="H309" s="100">
        <f t="shared" si="122"/>
        <v>1834</v>
      </c>
      <c r="I309" s="100">
        <f t="shared" si="122"/>
        <v>1912</v>
      </c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</row>
    <row r="310" spans="1:24" s="81" customFormat="1" ht="31.5" customHeight="1" x14ac:dyDescent="0.25">
      <c r="A310" s="52"/>
      <c r="B310" s="41" t="s">
        <v>510</v>
      </c>
      <c r="C310" s="38">
        <f t="shared" ref="C310:I310" si="123">C311+C324+C327+C333+C335+C342+C359+C363+C371+C373+C376+C379+C385</f>
        <v>7063</v>
      </c>
      <c r="D310" s="38">
        <f t="shared" si="123"/>
        <v>1190</v>
      </c>
      <c r="E310" s="38">
        <f t="shared" si="123"/>
        <v>960</v>
      </c>
      <c r="F310" s="38">
        <f t="shared" si="123"/>
        <v>1131</v>
      </c>
      <c r="G310" s="38">
        <f t="shared" si="123"/>
        <v>1175</v>
      </c>
      <c r="H310" s="38">
        <f t="shared" si="123"/>
        <v>1247</v>
      </c>
      <c r="I310" s="38">
        <f t="shared" si="123"/>
        <v>1308</v>
      </c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</row>
    <row r="311" spans="1:24" s="79" customFormat="1" ht="31.5" customHeight="1" x14ac:dyDescent="0.25">
      <c r="A311" s="83" t="s">
        <v>468</v>
      </c>
      <c r="B311" s="82" t="s">
        <v>467</v>
      </c>
      <c r="C311" s="77">
        <f>C312+C313+C314+C315+C316+C317+C318+C319+C320+C321+C322+C323</f>
        <v>947</v>
      </c>
      <c r="D311" s="77">
        <f t="shared" ref="D311:I311" si="124">D312+D313+D314+D315+D316+D317+D318+D319+D320+D321+D322+D323</f>
        <v>122</v>
      </c>
      <c r="E311" s="77">
        <f t="shared" si="124"/>
        <v>131</v>
      </c>
      <c r="F311" s="77">
        <f t="shared" si="124"/>
        <v>143</v>
      </c>
      <c r="G311" s="77">
        <f t="shared" si="124"/>
        <v>164</v>
      </c>
      <c r="H311" s="77">
        <f t="shared" si="124"/>
        <v>191</v>
      </c>
      <c r="I311" s="77">
        <f t="shared" si="124"/>
        <v>196</v>
      </c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</row>
    <row r="312" spans="1:24" ht="23.25" customHeight="1" x14ac:dyDescent="0.25">
      <c r="A312" s="9" t="s">
        <v>303</v>
      </c>
      <c r="B312" s="6" t="s">
        <v>304</v>
      </c>
      <c r="C312" s="10">
        <f t="shared" ref="C312:C323" si="125">D312+E312+F312+G312+H312+I312</f>
        <v>0</v>
      </c>
      <c r="D312" s="19"/>
      <c r="E312" s="19"/>
      <c r="F312" s="19"/>
      <c r="G312" s="19"/>
      <c r="H312" s="19"/>
      <c r="I312" s="19"/>
    </row>
    <row r="313" spans="1:24" ht="30.75" customHeight="1" x14ac:dyDescent="0.25">
      <c r="A313" s="9" t="s">
        <v>229</v>
      </c>
      <c r="B313" s="7" t="s">
        <v>228</v>
      </c>
      <c r="C313" s="10">
        <f t="shared" si="125"/>
        <v>4</v>
      </c>
      <c r="D313" s="19">
        <v>2</v>
      </c>
      <c r="E313" s="19"/>
      <c r="F313" s="19">
        <v>1</v>
      </c>
      <c r="G313" s="19"/>
      <c r="H313" s="19">
        <v>1</v>
      </c>
      <c r="I313" s="19"/>
    </row>
    <row r="314" spans="1:24" x14ac:dyDescent="0.25">
      <c r="A314" s="9" t="s">
        <v>118</v>
      </c>
      <c r="B314" s="6" t="s">
        <v>119</v>
      </c>
      <c r="C314" s="10">
        <f t="shared" si="125"/>
        <v>78</v>
      </c>
      <c r="D314" s="19">
        <v>14</v>
      </c>
      <c r="E314" s="19">
        <v>12</v>
      </c>
      <c r="F314" s="19">
        <v>13</v>
      </c>
      <c r="G314" s="19">
        <v>13</v>
      </c>
      <c r="H314" s="19">
        <v>13</v>
      </c>
      <c r="I314" s="19">
        <v>13</v>
      </c>
    </row>
    <row r="315" spans="1:24" x14ac:dyDescent="0.25">
      <c r="A315" s="9" t="s">
        <v>117</v>
      </c>
      <c r="B315" s="6" t="s">
        <v>116</v>
      </c>
      <c r="C315" s="10">
        <f t="shared" si="125"/>
        <v>511</v>
      </c>
      <c r="D315" s="19">
        <v>51</v>
      </c>
      <c r="E315" s="19">
        <v>61</v>
      </c>
      <c r="F315" s="19">
        <v>77</v>
      </c>
      <c r="G315" s="19">
        <v>87</v>
      </c>
      <c r="H315" s="19">
        <v>115</v>
      </c>
      <c r="I315" s="19">
        <v>120</v>
      </c>
    </row>
    <row r="316" spans="1:24" x14ac:dyDescent="0.25">
      <c r="A316" s="9" t="s">
        <v>305</v>
      </c>
      <c r="B316" s="6" t="s">
        <v>306</v>
      </c>
      <c r="C316" s="10">
        <f t="shared" si="125"/>
        <v>108</v>
      </c>
      <c r="D316" s="19">
        <v>15</v>
      </c>
      <c r="E316" s="19">
        <v>16</v>
      </c>
      <c r="F316" s="19">
        <v>15</v>
      </c>
      <c r="G316" s="19">
        <v>21</v>
      </c>
      <c r="H316" s="19">
        <v>20</v>
      </c>
      <c r="I316" s="19">
        <v>21</v>
      </c>
    </row>
    <row r="317" spans="1:24" x14ac:dyDescent="0.25">
      <c r="A317" s="9" t="s">
        <v>445</v>
      </c>
      <c r="B317" s="6" t="s">
        <v>446</v>
      </c>
      <c r="C317" s="10">
        <f t="shared" si="125"/>
        <v>0</v>
      </c>
      <c r="D317" s="19"/>
      <c r="E317" s="19"/>
      <c r="F317" s="19"/>
      <c r="G317" s="19"/>
      <c r="H317" s="19"/>
      <c r="I317" s="19"/>
    </row>
    <row r="318" spans="1:24" x14ac:dyDescent="0.25">
      <c r="A318" s="9" t="s">
        <v>173</v>
      </c>
      <c r="B318" s="6" t="s">
        <v>174</v>
      </c>
      <c r="C318" s="10">
        <f t="shared" si="125"/>
        <v>117</v>
      </c>
      <c r="D318" s="19">
        <v>18</v>
      </c>
      <c r="E318" s="19">
        <v>16</v>
      </c>
      <c r="F318" s="19">
        <v>17</v>
      </c>
      <c r="G318" s="19">
        <v>23</v>
      </c>
      <c r="H318" s="19">
        <v>21</v>
      </c>
      <c r="I318" s="19">
        <v>22</v>
      </c>
    </row>
    <row r="319" spans="1:24" ht="31.5" x14ac:dyDescent="0.25">
      <c r="A319" s="9" t="s">
        <v>381</v>
      </c>
      <c r="B319" s="7" t="s">
        <v>382</v>
      </c>
      <c r="C319" s="10">
        <f t="shared" si="125"/>
        <v>125</v>
      </c>
      <c r="D319" s="19">
        <v>20</v>
      </c>
      <c r="E319" s="19">
        <v>25</v>
      </c>
      <c r="F319" s="19">
        <v>20</v>
      </c>
      <c r="G319" s="19">
        <v>20</v>
      </c>
      <c r="H319" s="19">
        <v>20</v>
      </c>
      <c r="I319" s="19">
        <v>20</v>
      </c>
    </row>
    <row r="320" spans="1:24" x14ac:dyDescent="0.25">
      <c r="A320" s="9" t="s">
        <v>123</v>
      </c>
      <c r="B320" s="6" t="s">
        <v>122</v>
      </c>
      <c r="C320" s="10">
        <f t="shared" si="125"/>
        <v>4</v>
      </c>
      <c r="D320" s="19">
        <v>2</v>
      </c>
      <c r="E320" s="19">
        <v>1</v>
      </c>
      <c r="F320" s="19"/>
      <c r="G320" s="19"/>
      <c r="H320" s="19">
        <v>1</v>
      </c>
      <c r="I320" s="19"/>
    </row>
    <row r="321" spans="1:24" x14ac:dyDescent="0.25">
      <c r="A321" s="9" t="s">
        <v>132</v>
      </c>
      <c r="B321" s="6" t="s">
        <v>133</v>
      </c>
      <c r="C321" s="10">
        <f t="shared" si="125"/>
        <v>0</v>
      </c>
      <c r="D321" s="19"/>
      <c r="E321" s="19"/>
      <c r="F321" s="19"/>
      <c r="G321" s="19"/>
      <c r="H321" s="19"/>
      <c r="I321" s="19"/>
    </row>
    <row r="322" spans="1:24" x14ac:dyDescent="0.25">
      <c r="A322" s="9" t="s">
        <v>175</v>
      </c>
      <c r="B322" s="6" t="s">
        <v>176</v>
      </c>
      <c r="C322" s="10">
        <f t="shared" si="125"/>
        <v>0</v>
      </c>
      <c r="D322" s="19"/>
      <c r="E322" s="19"/>
      <c r="F322" s="19"/>
      <c r="G322" s="19"/>
      <c r="H322" s="19"/>
      <c r="I322" s="19"/>
    </row>
    <row r="323" spans="1:24" x14ac:dyDescent="0.25">
      <c r="A323" s="9" t="s">
        <v>331</v>
      </c>
      <c r="B323" s="6" t="s">
        <v>332</v>
      </c>
      <c r="C323" s="10">
        <f t="shared" si="125"/>
        <v>0</v>
      </c>
      <c r="D323" s="19"/>
      <c r="E323" s="19"/>
      <c r="F323" s="19"/>
      <c r="G323" s="19"/>
      <c r="H323" s="19"/>
      <c r="I323" s="19"/>
    </row>
    <row r="324" spans="1:24" s="86" customFormat="1" ht="28.5" customHeight="1" x14ac:dyDescent="0.25">
      <c r="A324" s="84" t="s">
        <v>511</v>
      </c>
      <c r="B324" s="85" t="s">
        <v>512</v>
      </c>
      <c r="C324" s="117">
        <f>C325+C326</f>
        <v>1</v>
      </c>
      <c r="D324" s="117">
        <f t="shared" ref="D324:H324" si="126">D325+D326</f>
        <v>0</v>
      </c>
      <c r="E324" s="117">
        <f t="shared" si="126"/>
        <v>0</v>
      </c>
      <c r="F324" s="117">
        <f t="shared" si="126"/>
        <v>0</v>
      </c>
      <c r="G324" s="117">
        <f t="shared" si="126"/>
        <v>1</v>
      </c>
      <c r="H324" s="117">
        <f t="shared" si="126"/>
        <v>0</v>
      </c>
      <c r="I324" s="117">
        <f>I325+I326</f>
        <v>0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x14ac:dyDescent="0.25">
      <c r="A325" s="9" t="s">
        <v>383</v>
      </c>
      <c r="B325" s="6" t="s">
        <v>384</v>
      </c>
      <c r="C325" s="10">
        <f t="shared" ref="C325:C326" si="127">D325+E325+F325+G325+H325+I325</f>
        <v>1</v>
      </c>
      <c r="D325" s="19"/>
      <c r="E325" s="19"/>
      <c r="F325" s="19"/>
      <c r="G325" s="19">
        <v>1</v>
      </c>
      <c r="H325" s="19"/>
      <c r="I325" s="19"/>
    </row>
    <row r="326" spans="1:24" ht="21.75" customHeight="1" x14ac:dyDescent="0.25">
      <c r="A326" s="9" t="s">
        <v>447</v>
      </c>
      <c r="B326" s="6" t="s">
        <v>448</v>
      </c>
      <c r="C326" s="10">
        <f t="shared" si="127"/>
        <v>0</v>
      </c>
      <c r="D326" s="19"/>
      <c r="E326" s="19"/>
      <c r="F326" s="19"/>
      <c r="G326" s="19"/>
      <c r="H326" s="19"/>
      <c r="I326" s="19"/>
    </row>
    <row r="327" spans="1:24" s="86" customFormat="1" ht="30.75" customHeight="1" x14ac:dyDescent="0.25">
      <c r="A327" s="88" t="s">
        <v>587</v>
      </c>
      <c r="B327" s="87" t="s">
        <v>575</v>
      </c>
      <c r="C327" s="117">
        <f>C328+C329+C330+C331+C332</f>
        <v>970</v>
      </c>
      <c r="D327" s="117">
        <f t="shared" ref="D327:I327" si="128">D328+D329+D330+D331+D332</f>
        <v>85</v>
      </c>
      <c r="E327" s="117">
        <f t="shared" si="128"/>
        <v>135</v>
      </c>
      <c r="F327" s="117">
        <f t="shared" si="128"/>
        <v>145</v>
      </c>
      <c r="G327" s="117">
        <f t="shared" si="128"/>
        <v>195</v>
      </c>
      <c r="H327" s="117">
        <f t="shared" si="128"/>
        <v>200</v>
      </c>
      <c r="I327" s="117">
        <f t="shared" si="128"/>
        <v>210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x14ac:dyDescent="0.25">
      <c r="A328" s="9" t="s">
        <v>251</v>
      </c>
      <c r="B328" s="7" t="s">
        <v>252</v>
      </c>
      <c r="C328" s="10">
        <f t="shared" ref="C328:C332" si="129">D328+E328+F328+G328+H328+I328</f>
        <v>790</v>
      </c>
      <c r="D328" s="19">
        <v>55</v>
      </c>
      <c r="E328" s="19">
        <v>105</v>
      </c>
      <c r="F328" s="19">
        <v>115</v>
      </c>
      <c r="G328" s="19">
        <v>165</v>
      </c>
      <c r="H328" s="19">
        <v>170</v>
      </c>
      <c r="I328" s="19">
        <v>180</v>
      </c>
    </row>
    <row r="329" spans="1:24" x14ac:dyDescent="0.25">
      <c r="A329" s="9" t="s">
        <v>449</v>
      </c>
      <c r="B329" s="6" t="s">
        <v>450</v>
      </c>
      <c r="C329" s="10">
        <f t="shared" si="129"/>
        <v>0</v>
      </c>
      <c r="D329" s="19"/>
      <c r="E329" s="19"/>
      <c r="F329" s="19"/>
      <c r="G329" s="19"/>
      <c r="H329" s="19"/>
      <c r="I329" s="19"/>
    </row>
    <row r="330" spans="1:24" ht="48.75" customHeight="1" x14ac:dyDescent="0.25">
      <c r="A330" s="9" t="s">
        <v>171</v>
      </c>
      <c r="B330" s="7" t="s">
        <v>172</v>
      </c>
      <c r="C330" s="10">
        <f t="shared" si="129"/>
        <v>0</v>
      </c>
      <c r="D330" s="19"/>
      <c r="E330" s="19"/>
      <c r="F330" s="19"/>
      <c r="G330" s="19"/>
      <c r="H330" s="19"/>
      <c r="I330" s="19"/>
    </row>
    <row r="331" spans="1:24" x14ac:dyDescent="0.25">
      <c r="A331" s="9" t="s">
        <v>638</v>
      </c>
      <c r="B331" s="94" t="s">
        <v>639</v>
      </c>
      <c r="C331" s="10">
        <f t="shared" si="129"/>
        <v>180</v>
      </c>
      <c r="D331" s="19">
        <v>30</v>
      </c>
      <c r="E331" s="19">
        <v>30</v>
      </c>
      <c r="F331" s="19">
        <v>30</v>
      </c>
      <c r="G331" s="19">
        <v>30</v>
      </c>
      <c r="H331" s="19">
        <v>30</v>
      </c>
      <c r="I331" s="19">
        <v>30</v>
      </c>
    </row>
    <row r="332" spans="1:24" ht="33.75" customHeight="1" x14ac:dyDescent="0.25">
      <c r="A332" s="9" t="s">
        <v>253</v>
      </c>
      <c r="B332" s="94" t="s">
        <v>254</v>
      </c>
      <c r="C332" s="10">
        <f t="shared" si="129"/>
        <v>0</v>
      </c>
      <c r="D332" s="19"/>
      <c r="E332" s="19"/>
      <c r="F332" s="19"/>
      <c r="G332" s="19"/>
      <c r="H332" s="19"/>
      <c r="I332" s="19"/>
    </row>
    <row r="333" spans="1:24" s="86" customFormat="1" ht="40.5" customHeight="1" x14ac:dyDescent="0.25">
      <c r="A333" s="92" t="s">
        <v>589</v>
      </c>
      <c r="B333" s="85" t="s">
        <v>588</v>
      </c>
      <c r="C333" s="93">
        <f>C334</f>
        <v>0</v>
      </c>
      <c r="D333" s="93">
        <f t="shared" ref="D333:I333" si="130">D334</f>
        <v>0</v>
      </c>
      <c r="E333" s="93">
        <f t="shared" si="130"/>
        <v>0</v>
      </c>
      <c r="F333" s="93">
        <f t="shared" si="130"/>
        <v>0</v>
      </c>
      <c r="G333" s="93">
        <f t="shared" si="130"/>
        <v>0</v>
      </c>
      <c r="H333" s="93">
        <f t="shared" si="130"/>
        <v>0</v>
      </c>
      <c r="I333" s="93">
        <f t="shared" si="130"/>
        <v>0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25.5" customHeight="1" x14ac:dyDescent="0.25">
      <c r="A334" s="9" t="s">
        <v>385</v>
      </c>
      <c r="B334" s="95" t="s">
        <v>386</v>
      </c>
      <c r="C334" s="10">
        <f>D334+E334+F334+G334+H334+I334</f>
        <v>0</v>
      </c>
      <c r="D334" s="19"/>
      <c r="E334" s="19"/>
      <c r="F334" s="19"/>
      <c r="G334" s="19"/>
      <c r="H334" s="19"/>
      <c r="I334" s="19"/>
    </row>
    <row r="335" spans="1:24" s="86" customFormat="1" ht="33" customHeight="1" x14ac:dyDescent="0.25">
      <c r="A335" s="84" t="s">
        <v>565</v>
      </c>
      <c r="B335" s="85" t="s">
        <v>590</v>
      </c>
      <c r="C335" s="117">
        <f>C336+C337+C338+C339+C340+C341</f>
        <v>703</v>
      </c>
      <c r="D335" s="117">
        <f t="shared" ref="D335:I335" si="131">D336+D337+D338+D339+D340+D341</f>
        <v>145</v>
      </c>
      <c r="E335" s="117">
        <f t="shared" si="131"/>
        <v>127</v>
      </c>
      <c r="F335" s="117">
        <f t="shared" si="131"/>
        <v>112</v>
      </c>
      <c r="G335" s="117">
        <f t="shared" si="131"/>
        <v>107</v>
      </c>
      <c r="H335" s="117">
        <f t="shared" si="131"/>
        <v>110</v>
      </c>
      <c r="I335" s="117">
        <f t="shared" si="131"/>
        <v>102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24.75" customHeight="1" x14ac:dyDescent="0.25">
      <c r="A336" s="9" t="s">
        <v>168</v>
      </c>
      <c r="B336" s="6" t="s">
        <v>169</v>
      </c>
      <c r="C336" s="10">
        <f t="shared" ref="C336:C341" si="132">D336+E336+F336+G336+H336+I336</f>
        <v>140</v>
      </c>
      <c r="D336" s="19">
        <v>29</v>
      </c>
      <c r="E336" s="19">
        <v>27</v>
      </c>
      <c r="F336" s="19">
        <v>21</v>
      </c>
      <c r="G336" s="19">
        <v>21</v>
      </c>
      <c r="H336" s="19">
        <v>21</v>
      </c>
      <c r="I336" s="19">
        <v>21</v>
      </c>
    </row>
    <row r="337" spans="1:24" ht="35.25" customHeight="1" x14ac:dyDescent="0.25">
      <c r="A337" s="9" t="s">
        <v>602</v>
      </c>
      <c r="B337" s="6" t="s">
        <v>603</v>
      </c>
      <c r="C337" s="10">
        <f t="shared" si="132"/>
        <v>18</v>
      </c>
      <c r="D337" s="19">
        <v>2</v>
      </c>
      <c r="E337" s="19">
        <v>4</v>
      </c>
      <c r="F337" s="19">
        <v>2</v>
      </c>
      <c r="G337" s="19">
        <v>5</v>
      </c>
      <c r="H337" s="19">
        <v>2</v>
      </c>
      <c r="I337" s="19">
        <v>3</v>
      </c>
    </row>
    <row r="338" spans="1:24" ht="35.25" customHeight="1" x14ac:dyDescent="0.25">
      <c r="A338" s="9" t="s">
        <v>613</v>
      </c>
      <c r="B338" s="6" t="s">
        <v>610</v>
      </c>
      <c r="C338" s="10">
        <f t="shared" si="132"/>
        <v>166</v>
      </c>
      <c r="D338" s="19">
        <v>54</v>
      </c>
      <c r="E338" s="19">
        <v>25</v>
      </c>
      <c r="F338" s="19">
        <v>25</v>
      </c>
      <c r="G338" s="19">
        <v>21</v>
      </c>
      <c r="H338" s="19">
        <v>21</v>
      </c>
      <c r="I338" s="19">
        <v>20</v>
      </c>
    </row>
    <row r="339" spans="1:24" ht="31.5" x14ac:dyDescent="0.25">
      <c r="A339" s="9" t="s">
        <v>246</v>
      </c>
      <c r="B339" s="6" t="s">
        <v>247</v>
      </c>
      <c r="C339" s="10">
        <f t="shared" si="132"/>
        <v>78</v>
      </c>
      <c r="D339" s="19">
        <v>13</v>
      </c>
      <c r="E339" s="19">
        <v>16</v>
      </c>
      <c r="F339" s="19">
        <v>12</v>
      </c>
      <c r="G339" s="19">
        <v>12</v>
      </c>
      <c r="H339" s="19">
        <v>15</v>
      </c>
      <c r="I339" s="19">
        <v>10</v>
      </c>
    </row>
    <row r="340" spans="1:24" ht="25.5" customHeight="1" x14ac:dyDescent="0.25">
      <c r="A340" s="9" t="s">
        <v>451</v>
      </c>
      <c r="B340" s="6" t="s">
        <v>452</v>
      </c>
      <c r="C340" s="10">
        <f t="shared" si="132"/>
        <v>21</v>
      </c>
      <c r="D340" s="19">
        <v>4</v>
      </c>
      <c r="E340" s="19">
        <v>3</v>
      </c>
      <c r="F340" s="19">
        <v>4</v>
      </c>
      <c r="G340" s="19">
        <v>3</v>
      </c>
      <c r="H340" s="19">
        <v>4</v>
      </c>
      <c r="I340" s="19">
        <v>3</v>
      </c>
    </row>
    <row r="341" spans="1:24" ht="31.5" x14ac:dyDescent="0.25">
      <c r="A341" s="9" t="s">
        <v>121</v>
      </c>
      <c r="B341" s="6" t="s">
        <v>120</v>
      </c>
      <c r="C341" s="10">
        <f t="shared" si="132"/>
        <v>280</v>
      </c>
      <c r="D341" s="19">
        <v>43</v>
      </c>
      <c r="E341" s="19">
        <v>52</v>
      </c>
      <c r="F341" s="19">
        <v>48</v>
      </c>
      <c r="G341" s="19">
        <v>45</v>
      </c>
      <c r="H341" s="19">
        <v>47</v>
      </c>
      <c r="I341" s="19">
        <v>45</v>
      </c>
    </row>
    <row r="342" spans="1:24" s="86" customFormat="1" ht="25.5" customHeight="1" x14ac:dyDescent="0.25">
      <c r="A342" s="84" t="s">
        <v>478</v>
      </c>
      <c r="B342" s="85" t="s">
        <v>479</v>
      </c>
      <c r="C342" s="117">
        <f>C343+C345+C346+C347+C348+C349+C351+C350+C352+C353+C354+C355+C356+C357+C358+C344</f>
        <v>1585</v>
      </c>
      <c r="D342" s="117">
        <f t="shared" ref="D342:I342" si="133">D343+D345+D346+D347+D348+D349+D351+D350+D352+D353+D354+D355+D356+D357+D358</f>
        <v>154</v>
      </c>
      <c r="E342" s="117">
        <f t="shared" si="133"/>
        <v>196</v>
      </c>
      <c r="F342" s="117">
        <f t="shared" si="133"/>
        <v>226</v>
      </c>
      <c r="G342" s="117">
        <f t="shared" si="133"/>
        <v>256</v>
      </c>
      <c r="H342" s="117">
        <f t="shared" si="133"/>
        <v>326</v>
      </c>
      <c r="I342" s="117">
        <f t="shared" si="133"/>
        <v>381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23.25" customHeight="1" x14ac:dyDescent="0.25">
      <c r="A343" s="9" t="s">
        <v>706</v>
      </c>
      <c r="B343" s="7" t="s">
        <v>707</v>
      </c>
      <c r="C343" s="10">
        <f t="shared" ref="C343:C358" si="134">D343+E343+F343+G343+H343+I343</f>
        <v>4</v>
      </c>
      <c r="D343" s="19">
        <v>1</v>
      </c>
      <c r="E343" s="19">
        <v>1</v>
      </c>
      <c r="F343" s="19">
        <v>1</v>
      </c>
      <c r="G343" s="19"/>
      <c r="H343" s="19">
        <v>1</v>
      </c>
      <c r="I343" s="19"/>
    </row>
    <row r="344" spans="1:24" ht="23.25" customHeight="1" x14ac:dyDescent="0.25">
      <c r="A344" s="9" t="s">
        <v>725</v>
      </c>
      <c r="B344" s="7" t="s">
        <v>726</v>
      </c>
      <c r="C344" s="10">
        <f t="shared" si="134"/>
        <v>46</v>
      </c>
      <c r="D344" s="19">
        <v>7</v>
      </c>
      <c r="E344" s="19">
        <v>7</v>
      </c>
      <c r="F344" s="19">
        <v>8</v>
      </c>
      <c r="G344" s="19">
        <v>8</v>
      </c>
      <c r="H344" s="19">
        <v>8</v>
      </c>
      <c r="I344" s="19">
        <v>8</v>
      </c>
    </row>
    <row r="345" spans="1:24" ht="23.25" customHeight="1" x14ac:dyDescent="0.25">
      <c r="A345" s="9" t="s">
        <v>704</v>
      </c>
      <c r="B345" s="7" t="s">
        <v>705</v>
      </c>
      <c r="C345" s="10">
        <f t="shared" si="134"/>
        <v>3</v>
      </c>
      <c r="D345" s="19">
        <v>1</v>
      </c>
      <c r="E345" s="19"/>
      <c r="F345" s="19">
        <v>1</v>
      </c>
      <c r="G345" s="19"/>
      <c r="H345" s="19"/>
      <c r="I345" s="19">
        <v>1</v>
      </c>
    </row>
    <row r="346" spans="1:24" ht="30.75" customHeight="1" x14ac:dyDescent="0.25">
      <c r="A346" s="9" t="s">
        <v>170</v>
      </c>
      <c r="B346" s="7" t="s">
        <v>64</v>
      </c>
      <c r="C346" s="10">
        <f t="shared" si="134"/>
        <v>340</v>
      </c>
      <c r="D346" s="19">
        <v>34</v>
      </c>
      <c r="E346" s="19">
        <v>41</v>
      </c>
      <c r="F346" s="19">
        <v>45</v>
      </c>
      <c r="G346" s="19">
        <v>53</v>
      </c>
      <c r="H346" s="19">
        <v>74</v>
      </c>
      <c r="I346" s="19">
        <v>93</v>
      </c>
    </row>
    <row r="347" spans="1:24" x14ac:dyDescent="0.25">
      <c r="A347" s="9" t="s">
        <v>52</v>
      </c>
      <c r="B347" s="6" t="s">
        <v>51</v>
      </c>
      <c r="C347" s="10">
        <f t="shared" si="134"/>
        <v>0</v>
      </c>
      <c r="D347" s="19"/>
      <c r="E347" s="19"/>
      <c r="F347" s="19"/>
      <c r="G347" s="19"/>
      <c r="H347" s="19"/>
      <c r="I347" s="19"/>
    </row>
    <row r="348" spans="1:24" ht="33" customHeight="1" x14ac:dyDescent="0.25">
      <c r="A348" s="9" t="s">
        <v>67</v>
      </c>
      <c r="B348" s="7" t="s">
        <v>68</v>
      </c>
      <c r="C348" s="10">
        <f t="shared" si="134"/>
        <v>0</v>
      </c>
      <c r="D348" s="19"/>
      <c r="E348" s="19"/>
      <c r="F348" s="19"/>
      <c r="G348" s="19"/>
      <c r="H348" s="19"/>
      <c r="I348" s="19"/>
    </row>
    <row r="349" spans="1:24" ht="33" customHeight="1" x14ac:dyDescent="0.25">
      <c r="A349" s="9" t="s">
        <v>453</v>
      </c>
      <c r="B349" s="6" t="s">
        <v>454</v>
      </c>
      <c r="C349" s="10">
        <f t="shared" si="134"/>
        <v>0</v>
      </c>
      <c r="D349" s="19"/>
      <c r="E349" s="19"/>
      <c r="F349" s="19"/>
      <c r="G349" s="19"/>
      <c r="H349" s="19"/>
      <c r="I349" s="19"/>
    </row>
    <row r="350" spans="1:24" ht="40.5" customHeight="1" x14ac:dyDescent="0.25">
      <c r="A350" s="9" t="s">
        <v>180</v>
      </c>
      <c r="B350" s="6" t="s">
        <v>695</v>
      </c>
      <c r="C350" s="10">
        <f t="shared" si="134"/>
        <v>4</v>
      </c>
      <c r="D350" s="19">
        <v>2</v>
      </c>
      <c r="E350" s="19">
        <v>2</v>
      </c>
      <c r="F350" s="19"/>
      <c r="G350" s="19"/>
      <c r="H350" s="19"/>
      <c r="I350" s="19"/>
    </row>
    <row r="351" spans="1:24" ht="40.5" customHeight="1" x14ac:dyDescent="0.25">
      <c r="A351" s="9" t="s">
        <v>307</v>
      </c>
      <c r="B351" s="6" t="s">
        <v>308</v>
      </c>
      <c r="C351" s="10">
        <f t="shared" si="134"/>
        <v>0</v>
      </c>
      <c r="D351" s="19"/>
      <c r="E351" s="19"/>
      <c r="F351" s="19"/>
      <c r="G351" s="19"/>
      <c r="H351" s="19"/>
      <c r="I351" s="19"/>
    </row>
    <row r="352" spans="1:24" ht="40.5" customHeight="1" x14ac:dyDescent="0.25">
      <c r="A352" s="9" t="s">
        <v>409</v>
      </c>
      <c r="B352" s="6" t="s">
        <v>410</v>
      </c>
      <c r="C352" s="10">
        <f t="shared" si="134"/>
        <v>18</v>
      </c>
      <c r="D352" s="19">
        <v>3</v>
      </c>
      <c r="E352" s="19">
        <v>3</v>
      </c>
      <c r="F352" s="19">
        <v>3</v>
      </c>
      <c r="G352" s="19">
        <v>3</v>
      </c>
      <c r="H352" s="19">
        <v>3</v>
      </c>
      <c r="I352" s="19">
        <v>3</v>
      </c>
    </row>
    <row r="353" spans="1:24" ht="31.5" customHeight="1" x14ac:dyDescent="0.25">
      <c r="A353" s="9" t="s">
        <v>255</v>
      </c>
      <c r="B353" s="6" t="s">
        <v>256</v>
      </c>
      <c r="C353" s="10">
        <f t="shared" si="134"/>
        <v>197</v>
      </c>
      <c r="D353" s="19">
        <v>22</v>
      </c>
      <c r="E353" s="19">
        <v>29</v>
      </c>
      <c r="F353" s="19">
        <v>35</v>
      </c>
      <c r="G353" s="19">
        <v>38</v>
      </c>
      <c r="H353" s="19">
        <v>37</v>
      </c>
      <c r="I353" s="19">
        <v>36</v>
      </c>
    </row>
    <row r="354" spans="1:24" ht="31.5" customHeight="1" x14ac:dyDescent="0.25">
      <c r="A354" s="9" t="s">
        <v>709</v>
      </c>
      <c r="B354" s="6" t="s">
        <v>710</v>
      </c>
      <c r="C354" s="10">
        <f t="shared" si="134"/>
        <v>6</v>
      </c>
      <c r="D354" s="19">
        <v>1</v>
      </c>
      <c r="E354" s="19">
        <v>1</v>
      </c>
      <c r="F354" s="19">
        <v>1</v>
      </c>
      <c r="G354" s="19">
        <v>1</v>
      </c>
      <c r="H354" s="19">
        <v>1</v>
      </c>
      <c r="I354" s="19">
        <v>1</v>
      </c>
    </row>
    <row r="355" spans="1:24" ht="21.75" customHeight="1" x14ac:dyDescent="0.25">
      <c r="A355" s="9" t="s">
        <v>354</v>
      </c>
      <c r="B355" s="6" t="s">
        <v>355</v>
      </c>
      <c r="C355" s="10">
        <f t="shared" si="134"/>
        <v>54</v>
      </c>
      <c r="D355" s="19">
        <v>8</v>
      </c>
      <c r="E355" s="19">
        <v>8</v>
      </c>
      <c r="F355" s="19">
        <v>8</v>
      </c>
      <c r="G355" s="19">
        <v>10</v>
      </c>
      <c r="H355" s="19">
        <v>10</v>
      </c>
      <c r="I355" s="19">
        <v>10</v>
      </c>
    </row>
    <row r="356" spans="1:24" ht="20.25" customHeight="1" x14ac:dyDescent="0.25">
      <c r="A356" s="9" t="s">
        <v>257</v>
      </c>
      <c r="B356" s="2" t="s">
        <v>258</v>
      </c>
      <c r="C356" s="10">
        <f t="shared" si="134"/>
        <v>366</v>
      </c>
      <c r="D356" s="19">
        <v>31</v>
      </c>
      <c r="E356" s="19">
        <v>41</v>
      </c>
      <c r="F356" s="19">
        <v>52</v>
      </c>
      <c r="G356" s="19">
        <v>61</v>
      </c>
      <c r="H356" s="19">
        <v>80</v>
      </c>
      <c r="I356" s="19">
        <v>101</v>
      </c>
    </row>
    <row r="357" spans="1:24" ht="20.25" customHeight="1" x14ac:dyDescent="0.25">
      <c r="A357" s="9" t="s">
        <v>259</v>
      </c>
      <c r="B357" s="2" t="s">
        <v>260</v>
      </c>
      <c r="C357" s="10">
        <f t="shared" si="134"/>
        <v>335</v>
      </c>
      <c r="D357" s="19">
        <v>25</v>
      </c>
      <c r="E357" s="19">
        <v>35</v>
      </c>
      <c r="F357" s="19">
        <v>45</v>
      </c>
      <c r="G357" s="19">
        <v>56</v>
      </c>
      <c r="H357" s="19">
        <v>77</v>
      </c>
      <c r="I357" s="19">
        <v>97</v>
      </c>
    </row>
    <row r="358" spans="1:24" ht="20.25" customHeight="1" x14ac:dyDescent="0.25">
      <c r="A358" s="9" t="s">
        <v>71</v>
      </c>
      <c r="B358" s="7" t="s">
        <v>72</v>
      </c>
      <c r="C358" s="10">
        <f t="shared" si="134"/>
        <v>212</v>
      </c>
      <c r="D358" s="19">
        <v>26</v>
      </c>
      <c r="E358" s="19">
        <v>35</v>
      </c>
      <c r="F358" s="19">
        <v>35</v>
      </c>
      <c r="G358" s="19">
        <v>34</v>
      </c>
      <c r="H358" s="19">
        <v>43</v>
      </c>
      <c r="I358" s="19">
        <v>39</v>
      </c>
    </row>
    <row r="359" spans="1:24" s="86" customFormat="1" ht="20.25" customHeight="1" x14ac:dyDescent="0.25">
      <c r="A359" s="84" t="s">
        <v>516</v>
      </c>
      <c r="B359" s="87" t="s">
        <v>517</v>
      </c>
      <c r="C359" s="117">
        <f>C360+C361+C362</f>
        <v>45</v>
      </c>
      <c r="D359" s="117">
        <f t="shared" ref="D359:I359" si="135">D360+D361+D362</f>
        <v>27</v>
      </c>
      <c r="E359" s="117">
        <f t="shared" si="135"/>
        <v>7</v>
      </c>
      <c r="F359" s="117">
        <f t="shared" si="135"/>
        <v>3</v>
      </c>
      <c r="G359" s="117">
        <f t="shared" si="135"/>
        <v>3</v>
      </c>
      <c r="H359" s="117">
        <f t="shared" si="135"/>
        <v>3</v>
      </c>
      <c r="I359" s="117">
        <f t="shared" si="135"/>
        <v>2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x14ac:dyDescent="0.25">
      <c r="A360" s="9" t="s">
        <v>696</v>
      </c>
      <c r="B360" s="6" t="s">
        <v>697</v>
      </c>
      <c r="C360" s="10">
        <f t="shared" ref="C360:C362" si="136">D360+E360+F360+G360+H360+I360</f>
        <v>2</v>
      </c>
      <c r="D360" s="19">
        <v>1</v>
      </c>
      <c r="E360" s="19"/>
      <c r="F360" s="19">
        <v>1</v>
      </c>
      <c r="G360" s="19"/>
      <c r="H360" s="19"/>
      <c r="I360" s="19"/>
    </row>
    <row r="361" spans="1:24" x14ac:dyDescent="0.25">
      <c r="A361" s="9" t="s">
        <v>262</v>
      </c>
      <c r="B361" s="6" t="s">
        <v>263</v>
      </c>
      <c r="C361" s="10">
        <f t="shared" si="136"/>
        <v>14</v>
      </c>
      <c r="D361" s="19">
        <v>10</v>
      </c>
      <c r="E361" s="19">
        <v>2</v>
      </c>
      <c r="F361" s="19"/>
      <c r="G361" s="19">
        <v>1</v>
      </c>
      <c r="H361" s="19">
        <v>1</v>
      </c>
      <c r="I361" s="19"/>
    </row>
    <row r="362" spans="1:24" ht="31.5" customHeight="1" x14ac:dyDescent="0.25">
      <c r="A362" s="9" t="s">
        <v>618</v>
      </c>
      <c r="B362" s="6" t="s">
        <v>619</v>
      </c>
      <c r="C362" s="10">
        <f t="shared" si="136"/>
        <v>29</v>
      </c>
      <c r="D362" s="19">
        <v>16</v>
      </c>
      <c r="E362" s="19">
        <v>5</v>
      </c>
      <c r="F362" s="19">
        <v>2</v>
      </c>
      <c r="G362" s="19">
        <v>2</v>
      </c>
      <c r="H362" s="19">
        <v>2</v>
      </c>
      <c r="I362" s="19">
        <v>2</v>
      </c>
    </row>
    <row r="363" spans="1:24" s="86" customFormat="1" ht="28.5" customHeight="1" x14ac:dyDescent="0.25">
      <c r="A363" s="84" t="s">
        <v>518</v>
      </c>
      <c r="B363" s="85" t="s">
        <v>519</v>
      </c>
      <c r="C363" s="117">
        <f>C364+C365+C366+C367+C368+C369+C370</f>
        <v>1535</v>
      </c>
      <c r="D363" s="117">
        <f t="shared" ref="D363:I363" si="137">D364+D365+D366+D367+D368+D369+D370</f>
        <v>340</v>
      </c>
      <c r="E363" s="117">
        <f t="shared" si="137"/>
        <v>238</v>
      </c>
      <c r="F363" s="117">
        <f t="shared" si="137"/>
        <v>240</v>
      </c>
      <c r="G363" s="117">
        <f t="shared" si="137"/>
        <v>244</v>
      </c>
      <c r="H363" s="117">
        <f t="shared" si="137"/>
        <v>230</v>
      </c>
      <c r="I363" s="117">
        <f t="shared" si="137"/>
        <v>243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9.5" customHeight="1" x14ac:dyDescent="0.25">
      <c r="A364" s="9" t="s">
        <v>620</v>
      </c>
      <c r="B364" s="6" t="s">
        <v>621</v>
      </c>
      <c r="C364" s="10">
        <f t="shared" ref="C364:C370" si="138">D364+E364+F364+G364+H364+I364</f>
        <v>218</v>
      </c>
      <c r="D364" s="19">
        <v>38</v>
      </c>
      <c r="E364" s="19">
        <v>36</v>
      </c>
      <c r="F364" s="19">
        <v>36</v>
      </c>
      <c r="G364" s="19">
        <v>36</v>
      </c>
      <c r="H364" s="19">
        <v>36</v>
      </c>
      <c r="I364" s="19">
        <v>36</v>
      </c>
    </row>
    <row r="365" spans="1:24" ht="19.5" customHeight="1" x14ac:dyDescent="0.25">
      <c r="A365" s="9" t="s">
        <v>127</v>
      </c>
      <c r="B365" s="6" t="s">
        <v>126</v>
      </c>
      <c r="C365" s="10">
        <f t="shared" si="138"/>
        <v>148</v>
      </c>
      <c r="D365" s="19">
        <v>27</v>
      </c>
      <c r="E365" s="19">
        <v>24</v>
      </c>
      <c r="F365" s="19">
        <v>24</v>
      </c>
      <c r="G365" s="19">
        <v>24</v>
      </c>
      <c r="H365" s="19">
        <v>25</v>
      </c>
      <c r="I365" s="19">
        <v>24</v>
      </c>
    </row>
    <row r="366" spans="1:24" ht="50.25" customHeight="1" x14ac:dyDescent="0.25">
      <c r="A366" s="9" t="s">
        <v>455</v>
      </c>
      <c r="B366" s="6" t="s">
        <v>456</v>
      </c>
      <c r="C366" s="10">
        <f t="shared" si="138"/>
        <v>48</v>
      </c>
      <c r="D366" s="19">
        <v>8</v>
      </c>
      <c r="E366" s="19">
        <v>8</v>
      </c>
      <c r="F366" s="19">
        <v>8</v>
      </c>
      <c r="G366" s="19">
        <v>8</v>
      </c>
      <c r="H366" s="19">
        <v>8</v>
      </c>
      <c r="I366" s="19">
        <v>8</v>
      </c>
    </row>
    <row r="367" spans="1:24" ht="30" customHeight="1" x14ac:dyDescent="0.25">
      <c r="A367" s="9" t="s">
        <v>683</v>
      </c>
      <c r="B367" s="6" t="s">
        <v>684</v>
      </c>
      <c r="C367" s="10">
        <f t="shared" si="138"/>
        <v>143</v>
      </c>
      <c r="D367" s="19">
        <v>78</v>
      </c>
      <c r="E367" s="19">
        <v>13</v>
      </c>
      <c r="F367" s="19">
        <v>13</v>
      </c>
      <c r="G367" s="19">
        <v>13</v>
      </c>
      <c r="H367" s="19">
        <v>13</v>
      </c>
      <c r="I367" s="19">
        <v>13</v>
      </c>
    </row>
    <row r="368" spans="1:24" ht="20.25" customHeight="1" x14ac:dyDescent="0.25">
      <c r="A368" s="9" t="s">
        <v>571</v>
      </c>
      <c r="B368" s="6" t="s">
        <v>572</v>
      </c>
      <c r="C368" s="10">
        <f t="shared" si="138"/>
        <v>0</v>
      </c>
      <c r="D368" s="19"/>
      <c r="E368" s="19"/>
      <c r="F368" s="19"/>
      <c r="G368" s="19"/>
      <c r="H368" s="19"/>
      <c r="I368" s="19"/>
    </row>
    <row r="369" spans="1:24" x14ac:dyDescent="0.25">
      <c r="A369" s="9" t="s">
        <v>685</v>
      </c>
      <c r="B369" s="6" t="s">
        <v>686</v>
      </c>
      <c r="C369" s="10">
        <f t="shared" si="138"/>
        <v>188</v>
      </c>
      <c r="D369" s="19">
        <v>58</v>
      </c>
      <c r="E369" s="19">
        <v>26</v>
      </c>
      <c r="F369" s="19">
        <v>26</v>
      </c>
      <c r="G369" s="19">
        <v>26</v>
      </c>
      <c r="H369" s="19">
        <v>26</v>
      </c>
      <c r="I369" s="19">
        <v>26</v>
      </c>
    </row>
    <row r="370" spans="1:24" ht="21" customHeight="1" x14ac:dyDescent="0.25">
      <c r="A370" s="9" t="s">
        <v>124</v>
      </c>
      <c r="B370" s="7" t="s">
        <v>125</v>
      </c>
      <c r="C370" s="10">
        <f t="shared" si="138"/>
        <v>790</v>
      </c>
      <c r="D370" s="19">
        <v>131</v>
      </c>
      <c r="E370" s="19">
        <v>131</v>
      </c>
      <c r="F370" s="19">
        <v>133</v>
      </c>
      <c r="G370" s="19">
        <v>137</v>
      </c>
      <c r="H370" s="19">
        <v>122</v>
      </c>
      <c r="I370" s="19">
        <v>136</v>
      </c>
    </row>
    <row r="371" spans="1:24" s="86" customFormat="1" ht="27.75" customHeight="1" x14ac:dyDescent="0.25">
      <c r="A371" s="84" t="s">
        <v>577</v>
      </c>
      <c r="B371" s="87" t="s">
        <v>578</v>
      </c>
      <c r="C371" s="117">
        <f>C372</f>
        <v>24</v>
      </c>
      <c r="D371" s="117">
        <f t="shared" ref="D371:I371" si="139">D372</f>
        <v>4</v>
      </c>
      <c r="E371" s="117">
        <f t="shared" si="139"/>
        <v>4</v>
      </c>
      <c r="F371" s="117">
        <f t="shared" si="139"/>
        <v>4</v>
      </c>
      <c r="G371" s="117">
        <f t="shared" si="139"/>
        <v>4</v>
      </c>
      <c r="H371" s="117">
        <f t="shared" si="139"/>
        <v>4</v>
      </c>
      <c r="I371" s="117">
        <f t="shared" si="139"/>
        <v>4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20.25" customHeight="1" x14ac:dyDescent="0.25">
      <c r="A372" s="9" t="s">
        <v>457</v>
      </c>
      <c r="B372" s="7" t="s">
        <v>458</v>
      </c>
      <c r="C372" s="10">
        <f>D372+E372+F372+G372+H372+I372</f>
        <v>24</v>
      </c>
      <c r="D372" s="19">
        <v>4</v>
      </c>
      <c r="E372" s="19">
        <v>4</v>
      </c>
      <c r="F372" s="19">
        <v>4</v>
      </c>
      <c r="G372" s="19">
        <v>4</v>
      </c>
      <c r="H372" s="19">
        <v>4</v>
      </c>
      <c r="I372" s="19">
        <v>4</v>
      </c>
    </row>
    <row r="373" spans="1:24" s="86" customFormat="1" ht="27.75" customHeight="1" x14ac:dyDescent="0.25">
      <c r="A373" s="84" t="s">
        <v>580</v>
      </c>
      <c r="B373" s="87" t="s">
        <v>579</v>
      </c>
      <c r="C373" s="117">
        <f>C374+C375</f>
        <v>33</v>
      </c>
      <c r="D373" s="117">
        <f t="shared" ref="D373:I373" si="140">D374</f>
        <v>7</v>
      </c>
      <c r="E373" s="117">
        <f t="shared" si="140"/>
        <v>8</v>
      </c>
      <c r="F373" s="117">
        <f t="shared" si="140"/>
        <v>4</v>
      </c>
      <c r="G373" s="117">
        <f t="shared" si="140"/>
        <v>3</v>
      </c>
      <c r="H373" s="117">
        <f t="shared" si="140"/>
        <v>2</v>
      </c>
      <c r="I373" s="117">
        <f t="shared" si="140"/>
        <v>3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20.25" customHeight="1" x14ac:dyDescent="0.25">
      <c r="A374" s="9" t="s">
        <v>719</v>
      </c>
      <c r="B374" s="7" t="s">
        <v>608</v>
      </c>
      <c r="C374" s="10">
        <f>D374+E374+F374+G374+H374+I374</f>
        <v>27</v>
      </c>
      <c r="D374" s="19">
        <v>7</v>
      </c>
      <c r="E374" s="19">
        <v>8</v>
      </c>
      <c r="F374" s="19">
        <v>4</v>
      </c>
      <c r="G374" s="19">
        <v>3</v>
      </c>
      <c r="H374" s="19">
        <v>2</v>
      </c>
      <c r="I374" s="19">
        <v>3</v>
      </c>
    </row>
    <row r="375" spans="1:24" ht="20.25" customHeight="1" x14ac:dyDescent="0.25">
      <c r="A375" s="9" t="s">
        <v>718</v>
      </c>
      <c r="B375" s="7" t="s">
        <v>720</v>
      </c>
      <c r="C375" s="10">
        <f>D375+E375+F375+G375+H375+I375</f>
        <v>6</v>
      </c>
      <c r="D375" s="19">
        <v>1</v>
      </c>
      <c r="E375" s="19">
        <v>1</v>
      </c>
      <c r="F375" s="19">
        <v>1</v>
      </c>
      <c r="G375" s="19">
        <v>1</v>
      </c>
      <c r="H375" s="19">
        <v>1</v>
      </c>
      <c r="I375" s="19">
        <v>1</v>
      </c>
    </row>
    <row r="376" spans="1:24" s="86" customFormat="1" ht="20.25" customHeight="1" x14ac:dyDescent="0.25">
      <c r="A376" s="84" t="s">
        <v>591</v>
      </c>
      <c r="B376" s="87" t="s">
        <v>592</v>
      </c>
      <c r="C376" s="117">
        <f>C377+C378</f>
        <v>14</v>
      </c>
      <c r="D376" s="117">
        <f t="shared" ref="D376:I376" si="141">D377+D378</f>
        <v>3</v>
      </c>
      <c r="E376" s="117">
        <f t="shared" si="141"/>
        <v>2</v>
      </c>
      <c r="F376" s="117">
        <f t="shared" si="141"/>
        <v>3</v>
      </c>
      <c r="G376" s="117">
        <f t="shared" si="141"/>
        <v>2</v>
      </c>
      <c r="H376" s="117">
        <f t="shared" si="141"/>
        <v>2</v>
      </c>
      <c r="I376" s="117">
        <f t="shared" si="141"/>
        <v>2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24" customHeight="1" x14ac:dyDescent="0.25">
      <c r="A377" s="9" t="s">
        <v>352</v>
      </c>
      <c r="B377" s="6" t="s">
        <v>353</v>
      </c>
      <c r="C377" s="10">
        <f t="shared" ref="C377:C378" si="142">D377+E377+F377+G377+H377+I377</f>
        <v>0</v>
      </c>
      <c r="D377" s="19"/>
      <c r="E377" s="19"/>
      <c r="F377" s="19"/>
      <c r="G377" s="19"/>
      <c r="H377" s="19"/>
      <c r="I377" s="19"/>
    </row>
    <row r="378" spans="1:24" ht="24" customHeight="1" x14ac:dyDescent="0.25">
      <c r="A378" s="9" t="s">
        <v>612</v>
      </c>
      <c r="B378" s="6" t="s">
        <v>611</v>
      </c>
      <c r="C378" s="10">
        <f t="shared" si="142"/>
        <v>14</v>
      </c>
      <c r="D378" s="19">
        <v>3</v>
      </c>
      <c r="E378" s="19">
        <v>2</v>
      </c>
      <c r="F378" s="19">
        <v>3</v>
      </c>
      <c r="G378" s="19">
        <v>2</v>
      </c>
      <c r="H378" s="19">
        <v>2</v>
      </c>
      <c r="I378" s="19">
        <v>2</v>
      </c>
    </row>
    <row r="379" spans="1:24" s="86" customFormat="1" ht="29.25" customHeight="1" x14ac:dyDescent="0.25">
      <c r="A379" s="84" t="s">
        <v>520</v>
      </c>
      <c r="B379" s="85" t="s">
        <v>593</v>
      </c>
      <c r="C379" s="117">
        <f>C380+C381+C382+C383+C384</f>
        <v>743</v>
      </c>
      <c r="D379" s="117">
        <f t="shared" ref="D379:I379" si="143">D380+D381+D382+D383+D384</f>
        <v>193</v>
      </c>
      <c r="E379" s="117">
        <f t="shared" si="143"/>
        <v>32</v>
      </c>
      <c r="F379" s="117">
        <f t="shared" si="143"/>
        <v>191</v>
      </c>
      <c r="G379" s="117">
        <f t="shared" si="143"/>
        <v>131</v>
      </c>
      <c r="H379" s="117">
        <f t="shared" si="143"/>
        <v>99</v>
      </c>
      <c r="I379" s="117">
        <f t="shared" si="143"/>
        <v>97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31.5" customHeight="1" x14ac:dyDescent="0.25">
      <c r="A380" s="9" t="s">
        <v>53</v>
      </c>
      <c r="B380" s="6" t="s">
        <v>55</v>
      </c>
      <c r="C380" s="10">
        <f t="shared" ref="C380:C384" si="144">D380+E380+F380+G380+H380+I380</f>
        <v>48</v>
      </c>
      <c r="D380" s="19">
        <v>9</v>
      </c>
      <c r="E380" s="19">
        <v>9</v>
      </c>
      <c r="F380" s="19">
        <v>9</v>
      </c>
      <c r="G380" s="19">
        <v>7</v>
      </c>
      <c r="H380" s="19">
        <v>7</v>
      </c>
      <c r="I380" s="19">
        <v>7</v>
      </c>
    </row>
    <row r="381" spans="1:24" ht="21.75" customHeight="1" x14ac:dyDescent="0.25">
      <c r="A381" s="9" t="s">
        <v>54</v>
      </c>
      <c r="B381" s="6" t="s">
        <v>56</v>
      </c>
      <c r="C381" s="10">
        <f t="shared" si="144"/>
        <v>666</v>
      </c>
      <c r="D381" s="19">
        <v>173</v>
      </c>
      <c r="E381" s="19">
        <v>13</v>
      </c>
      <c r="F381" s="19">
        <v>180</v>
      </c>
      <c r="G381" s="19">
        <v>122</v>
      </c>
      <c r="H381" s="19">
        <v>90</v>
      </c>
      <c r="I381" s="19">
        <v>88</v>
      </c>
    </row>
    <row r="382" spans="1:24" ht="21.75" customHeight="1" x14ac:dyDescent="0.25">
      <c r="A382" s="9" t="s">
        <v>264</v>
      </c>
      <c r="B382" s="6" t="s">
        <v>265</v>
      </c>
      <c r="C382" s="10">
        <f t="shared" si="144"/>
        <v>18</v>
      </c>
      <c r="D382" s="19">
        <v>10</v>
      </c>
      <c r="E382" s="19">
        <v>8</v>
      </c>
      <c r="F382" s="19"/>
      <c r="G382" s="19"/>
      <c r="H382" s="19"/>
      <c r="I382" s="19"/>
    </row>
    <row r="383" spans="1:24" ht="21.75" customHeight="1" x14ac:dyDescent="0.25">
      <c r="A383" s="9" t="s">
        <v>380</v>
      </c>
      <c r="B383" s="2" t="s">
        <v>682</v>
      </c>
      <c r="C383" s="10">
        <f t="shared" si="144"/>
        <v>11</v>
      </c>
      <c r="D383" s="19">
        <v>1</v>
      </c>
      <c r="E383" s="19">
        <v>2</v>
      </c>
      <c r="F383" s="19">
        <v>2</v>
      </c>
      <c r="G383" s="19">
        <v>2</v>
      </c>
      <c r="H383" s="19">
        <v>2</v>
      </c>
      <c r="I383" s="19">
        <v>2</v>
      </c>
    </row>
    <row r="384" spans="1:24" ht="21.75" customHeight="1" x14ac:dyDescent="0.25">
      <c r="A384" s="9" t="s">
        <v>267</v>
      </c>
      <c r="B384" s="6" t="s">
        <v>266</v>
      </c>
      <c r="C384" s="10">
        <f t="shared" si="144"/>
        <v>0</v>
      </c>
      <c r="D384" s="19"/>
      <c r="E384" s="19"/>
      <c r="F384" s="19"/>
      <c r="G384" s="19"/>
      <c r="H384" s="19"/>
      <c r="I384" s="19"/>
    </row>
    <row r="385" spans="1:24" s="86" customFormat="1" ht="24" customHeight="1" x14ac:dyDescent="0.25">
      <c r="A385" s="84" t="s">
        <v>594</v>
      </c>
      <c r="B385" s="85" t="s">
        <v>595</v>
      </c>
      <c r="C385" s="117">
        <f>C386+C387</f>
        <v>463</v>
      </c>
      <c r="D385" s="117">
        <f t="shared" ref="D385:I385" si="145">D386+D387</f>
        <v>110</v>
      </c>
      <c r="E385" s="117">
        <f t="shared" si="145"/>
        <v>80</v>
      </c>
      <c r="F385" s="117">
        <f t="shared" si="145"/>
        <v>60</v>
      </c>
      <c r="G385" s="117">
        <f t="shared" si="145"/>
        <v>65</v>
      </c>
      <c r="H385" s="117">
        <f t="shared" si="145"/>
        <v>80</v>
      </c>
      <c r="I385" s="117">
        <f t="shared" si="145"/>
        <v>68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21.75" customHeight="1" x14ac:dyDescent="0.25">
      <c r="A386" s="9" t="s">
        <v>411</v>
      </c>
      <c r="B386" s="6" t="s">
        <v>412</v>
      </c>
      <c r="C386" s="10">
        <f t="shared" ref="C386:C387" si="146">D386+E386+F386+G386+H386+I386</f>
        <v>380</v>
      </c>
      <c r="D386" s="19">
        <v>90</v>
      </c>
      <c r="E386" s="19">
        <v>70</v>
      </c>
      <c r="F386" s="19">
        <v>50</v>
      </c>
      <c r="G386" s="19">
        <v>50</v>
      </c>
      <c r="H386" s="19">
        <v>70</v>
      </c>
      <c r="I386" s="19">
        <v>50</v>
      </c>
    </row>
    <row r="387" spans="1:24" ht="29.25" customHeight="1" x14ac:dyDescent="0.25">
      <c r="A387" s="9" t="s">
        <v>177</v>
      </c>
      <c r="B387" s="7" t="s">
        <v>178</v>
      </c>
      <c r="C387" s="10">
        <f t="shared" si="146"/>
        <v>83</v>
      </c>
      <c r="D387" s="19">
        <v>20</v>
      </c>
      <c r="E387" s="19">
        <v>10</v>
      </c>
      <c r="F387" s="19">
        <v>10</v>
      </c>
      <c r="G387" s="19">
        <v>15</v>
      </c>
      <c r="H387" s="19">
        <v>10</v>
      </c>
      <c r="I387" s="19">
        <v>18</v>
      </c>
    </row>
    <row r="388" spans="1:24" s="21" customFormat="1" ht="33" customHeight="1" x14ac:dyDescent="0.25">
      <c r="A388" s="39"/>
      <c r="B388" s="59" t="s">
        <v>524</v>
      </c>
      <c r="C388" s="41">
        <f>C389</f>
        <v>1385</v>
      </c>
      <c r="D388" s="41">
        <f t="shared" ref="D388:I389" si="147">D389</f>
        <v>235</v>
      </c>
      <c r="E388" s="41">
        <f t="shared" si="147"/>
        <v>230</v>
      </c>
      <c r="F388" s="41">
        <f t="shared" si="147"/>
        <v>230</v>
      </c>
      <c r="G388" s="41">
        <f t="shared" si="147"/>
        <v>230</v>
      </c>
      <c r="H388" s="41">
        <f t="shared" si="147"/>
        <v>230</v>
      </c>
      <c r="I388" s="41">
        <f t="shared" si="147"/>
        <v>230</v>
      </c>
      <c r="J388" s="4"/>
      <c r="K388" s="4"/>
      <c r="L388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s="86" customFormat="1" ht="22.5" customHeight="1" x14ac:dyDescent="0.25">
      <c r="A389" s="84" t="s">
        <v>529</v>
      </c>
      <c r="B389" s="87" t="s">
        <v>530</v>
      </c>
      <c r="C389" s="117">
        <f>C390</f>
        <v>1385</v>
      </c>
      <c r="D389" s="117">
        <f t="shared" si="147"/>
        <v>235</v>
      </c>
      <c r="E389" s="117">
        <f t="shared" si="147"/>
        <v>230</v>
      </c>
      <c r="F389" s="117">
        <f t="shared" si="147"/>
        <v>230</v>
      </c>
      <c r="G389" s="117">
        <f t="shared" si="147"/>
        <v>230</v>
      </c>
      <c r="H389" s="117">
        <f t="shared" si="147"/>
        <v>230</v>
      </c>
      <c r="I389" s="117">
        <f t="shared" si="147"/>
        <v>230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36.75" customHeight="1" x14ac:dyDescent="0.25">
      <c r="A390" s="9" t="s">
        <v>141</v>
      </c>
      <c r="B390" s="6" t="s">
        <v>142</v>
      </c>
      <c r="C390" s="10">
        <f>D390+E390+F390+G390+H390+I390</f>
        <v>1385</v>
      </c>
      <c r="D390" s="19">
        <v>235</v>
      </c>
      <c r="E390" s="19">
        <v>230</v>
      </c>
      <c r="F390" s="19">
        <v>230</v>
      </c>
      <c r="G390" s="19">
        <v>230</v>
      </c>
      <c r="H390" s="19">
        <v>230</v>
      </c>
      <c r="I390" s="19">
        <v>230</v>
      </c>
    </row>
    <row r="391" spans="1:24" s="21" customFormat="1" ht="36.75" customHeight="1" x14ac:dyDescent="0.25">
      <c r="A391" s="39"/>
      <c r="B391" s="57" t="s">
        <v>532</v>
      </c>
      <c r="C391" s="41">
        <f>C392+C407</f>
        <v>251</v>
      </c>
      <c r="D391" s="41">
        <f t="shared" ref="D391:I391" si="148">D392+D407</f>
        <v>63</v>
      </c>
      <c r="E391" s="41">
        <f t="shared" si="148"/>
        <v>42</v>
      </c>
      <c r="F391" s="41">
        <f t="shared" si="148"/>
        <v>43</v>
      </c>
      <c r="G391" s="41">
        <f t="shared" si="148"/>
        <v>31</v>
      </c>
      <c r="H391" s="41">
        <f t="shared" si="148"/>
        <v>26</v>
      </c>
      <c r="I391" s="41">
        <f t="shared" si="148"/>
        <v>41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s="86" customFormat="1" ht="24" customHeight="1" x14ac:dyDescent="0.25">
      <c r="A392" s="89" t="s">
        <v>531</v>
      </c>
      <c r="B392" s="85" t="s">
        <v>535</v>
      </c>
      <c r="C392" s="117">
        <f>C393+C394+C395+C396+C397+C398+C399+C400+C401+C403+C404+C405+C406+C402</f>
        <v>199</v>
      </c>
      <c r="D392" s="117">
        <f t="shared" ref="D392:I392" si="149">D393+D394+D395+D396+D397+D398+D399+D400+D401+D403+D404+D405+D406</f>
        <v>58</v>
      </c>
      <c r="E392" s="117">
        <f t="shared" si="149"/>
        <v>37</v>
      </c>
      <c r="F392" s="117">
        <f t="shared" si="149"/>
        <v>25</v>
      </c>
      <c r="G392" s="117">
        <f t="shared" si="149"/>
        <v>28</v>
      </c>
      <c r="H392" s="117">
        <f t="shared" si="149"/>
        <v>23</v>
      </c>
      <c r="I392" s="117">
        <f t="shared" si="149"/>
        <v>23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29.25" customHeight="1" x14ac:dyDescent="0.25">
      <c r="A393" s="9" t="s">
        <v>160</v>
      </c>
      <c r="B393" s="2" t="s">
        <v>179</v>
      </c>
      <c r="C393" s="10">
        <f t="shared" ref="C393:C406" si="150">D393+E393+F393+G393+H393+I393</f>
        <v>0</v>
      </c>
      <c r="D393" s="19"/>
      <c r="E393" s="19"/>
      <c r="F393" s="19"/>
      <c r="G393" s="19"/>
      <c r="H393" s="19"/>
      <c r="I393" s="19"/>
    </row>
    <row r="394" spans="1:24" x14ac:dyDescent="0.25">
      <c r="A394" s="9" t="s">
        <v>63</v>
      </c>
      <c r="B394" s="6" t="s">
        <v>29</v>
      </c>
      <c r="C394" s="10">
        <f t="shared" si="150"/>
        <v>30</v>
      </c>
      <c r="D394" s="19">
        <v>5</v>
      </c>
      <c r="E394" s="19">
        <v>5</v>
      </c>
      <c r="F394" s="19">
        <v>5</v>
      </c>
      <c r="G394" s="19">
        <v>5</v>
      </c>
      <c r="H394" s="19">
        <v>5</v>
      </c>
      <c r="I394" s="19">
        <v>5</v>
      </c>
    </row>
    <row r="395" spans="1:24" x14ac:dyDescent="0.25">
      <c r="A395" s="9" t="s">
        <v>58</v>
      </c>
      <c r="B395" s="6" t="s">
        <v>279</v>
      </c>
      <c r="C395" s="10">
        <f t="shared" si="150"/>
        <v>22</v>
      </c>
      <c r="D395" s="19">
        <v>7</v>
      </c>
      <c r="E395" s="19">
        <v>3</v>
      </c>
      <c r="F395" s="19">
        <v>3</v>
      </c>
      <c r="G395" s="19">
        <v>3</v>
      </c>
      <c r="H395" s="19">
        <v>3</v>
      </c>
      <c r="I395" s="19">
        <v>3</v>
      </c>
    </row>
    <row r="396" spans="1:24" ht="35.25" customHeight="1" x14ac:dyDescent="0.25">
      <c r="A396" s="9" t="s">
        <v>166</v>
      </c>
      <c r="B396" s="7" t="s">
        <v>167</v>
      </c>
      <c r="C396" s="10">
        <f t="shared" si="150"/>
        <v>29</v>
      </c>
      <c r="D396" s="19">
        <v>14</v>
      </c>
      <c r="E396" s="19">
        <v>3</v>
      </c>
      <c r="F396" s="19">
        <v>3</v>
      </c>
      <c r="G396" s="19">
        <v>3</v>
      </c>
      <c r="H396" s="19">
        <v>3</v>
      </c>
      <c r="I396" s="19">
        <v>3</v>
      </c>
    </row>
    <row r="397" spans="1:24" x14ac:dyDescent="0.25">
      <c r="A397" s="9" t="s">
        <v>59</v>
      </c>
      <c r="B397" s="6" t="s">
        <v>60</v>
      </c>
      <c r="C397" s="10">
        <f t="shared" si="150"/>
        <v>0</v>
      </c>
      <c r="D397" s="19"/>
      <c r="E397" s="19"/>
      <c r="F397" s="19"/>
      <c r="G397" s="19"/>
      <c r="H397" s="19"/>
      <c r="I397" s="19"/>
    </row>
    <row r="398" spans="1:24" ht="35.25" customHeight="1" x14ac:dyDescent="0.25">
      <c r="A398" s="9" t="s">
        <v>356</v>
      </c>
      <c r="B398" s="7" t="s">
        <v>357</v>
      </c>
      <c r="C398" s="10">
        <f t="shared" si="150"/>
        <v>0</v>
      </c>
      <c r="D398" s="19"/>
      <c r="E398" s="19"/>
      <c r="F398" s="19"/>
      <c r="G398" s="19"/>
      <c r="H398" s="19"/>
      <c r="I398" s="19"/>
    </row>
    <row r="399" spans="1:24" ht="23.25" customHeight="1" x14ac:dyDescent="0.25">
      <c r="A399" s="9" t="s">
        <v>358</v>
      </c>
      <c r="B399" s="7" t="s">
        <v>359</v>
      </c>
      <c r="C399" s="10">
        <f t="shared" si="150"/>
        <v>72</v>
      </c>
      <c r="D399" s="19">
        <v>15</v>
      </c>
      <c r="E399" s="19">
        <v>10</v>
      </c>
      <c r="F399" s="19">
        <v>12</v>
      </c>
      <c r="G399" s="19">
        <v>15</v>
      </c>
      <c r="H399" s="19">
        <v>10</v>
      </c>
      <c r="I399" s="19">
        <v>10</v>
      </c>
    </row>
    <row r="400" spans="1:24" ht="23.25" customHeight="1" x14ac:dyDescent="0.25">
      <c r="A400" s="9" t="s">
        <v>406</v>
      </c>
      <c r="B400" s="2" t="s">
        <v>405</v>
      </c>
      <c r="C400" s="10">
        <f t="shared" si="150"/>
        <v>30</v>
      </c>
      <c r="D400" s="19">
        <v>15</v>
      </c>
      <c r="E400" s="19">
        <v>15</v>
      </c>
      <c r="F400" s="19"/>
      <c r="G400" s="19"/>
      <c r="H400" s="19"/>
      <c r="I400" s="19"/>
    </row>
    <row r="401" spans="1:24" x14ac:dyDescent="0.25">
      <c r="A401" s="9" t="s">
        <v>402</v>
      </c>
      <c r="B401" s="6" t="s">
        <v>403</v>
      </c>
      <c r="C401" s="10">
        <f t="shared" si="150"/>
        <v>0</v>
      </c>
      <c r="D401" s="19"/>
      <c r="E401" s="19"/>
      <c r="F401" s="19"/>
      <c r="G401" s="19"/>
      <c r="H401" s="19"/>
      <c r="I401" s="19"/>
    </row>
    <row r="402" spans="1:24" x14ac:dyDescent="0.25">
      <c r="A402" s="9" t="s">
        <v>721</v>
      </c>
      <c r="B402" s="6" t="s">
        <v>722</v>
      </c>
      <c r="C402" s="10">
        <f t="shared" si="150"/>
        <v>5</v>
      </c>
      <c r="D402" s="19">
        <v>1</v>
      </c>
      <c r="E402" s="19">
        <v>1</v>
      </c>
      <c r="F402" s="19">
        <v>1</v>
      </c>
      <c r="G402" s="19">
        <v>1</v>
      </c>
      <c r="H402" s="19">
        <v>1</v>
      </c>
      <c r="I402" s="19"/>
    </row>
    <row r="403" spans="1:24" ht="30.75" customHeight="1" x14ac:dyDescent="0.25">
      <c r="A403" s="9" t="s">
        <v>269</v>
      </c>
      <c r="B403" s="7" t="s">
        <v>268</v>
      </c>
      <c r="C403" s="10">
        <f t="shared" si="150"/>
        <v>11</v>
      </c>
      <c r="D403" s="19">
        <v>2</v>
      </c>
      <c r="E403" s="19">
        <v>1</v>
      </c>
      <c r="F403" s="19">
        <v>2</v>
      </c>
      <c r="G403" s="19">
        <v>2</v>
      </c>
      <c r="H403" s="19">
        <v>2</v>
      </c>
      <c r="I403" s="19">
        <v>2</v>
      </c>
    </row>
    <row r="404" spans="1:24" ht="31.5" x14ac:dyDescent="0.25">
      <c r="A404" s="9" t="s">
        <v>57</v>
      </c>
      <c r="B404" s="6" t="s">
        <v>570</v>
      </c>
      <c r="C404" s="10">
        <f t="shared" si="150"/>
        <v>0</v>
      </c>
      <c r="D404" s="19"/>
      <c r="E404" s="19"/>
      <c r="F404" s="19"/>
      <c r="G404" s="19"/>
      <c r="H404" s="19"/>
      <c r="I404" s="19"/>
    </row>
    <row r="405" spans="1:24" ht="49.5" customHeight="1" x14ac:dyDescent="0.25">
      <c r="A405" s="9" t="s">
        <v>280</v>
      </c>
      <c r="B405" s="7" t="s">
        <v>281</v>
      </c>
      <c r="C405" s="10">
        <f t="shared" si="150"/>
        <v>0</v>
      </c>
      <c r="D405" s="19"/>
      <c r="E405" s="19"/>
      <c r="F405" s="19"/>
      <c r="G405" s="19"/>
      <c r="H405" s="19"/>
      <c r="I405" s="19"/>
    </row>
    <row r="406" spans="1:24" x14ac:dyDescent="0.25">
      <c r="A406" s="9" t="s">
        <v>130</v>
      </c>
      <c r="B406" s="6" t="s">
        <v>131</v>
      </c>
      <c r="C406" s="10">
        <f t="shared" si="150"/>
        <v>0</v>
      </c>
      <c r="D406" s="19"/>
      <c r="E406" s="19"/>
      <c r="F406" s="19"/>
      <c r="G406" s="19"/>
      <c r="H406" s="19"/>
      <c r="I406" s="19"/>
    </row>
    <row r="407" spans="1:24" s="86" customFormat="1" ht="18" customHeight="1" x14ac:dyDescent="0.25">
      <c r="A407" s="84" t="s">
        <v>533</v>
      </c>
      <c r="B407" s="85" t="s">
        <v>534</v>
      </c>
      <c r="C407" s="117">
        <f>C408+C409</f>
        <v>52</v>
      </c>
      <c r="D407" s="117">
        <f t="shared" ref="D407:I407" si="151">D408+D409</f>
        <v>5</v>
      </c>
      <c r="E407" s="117">
        <f t="shared" si="151"/>
        <v>5</v>
      </c>
      <c r="F407" s="117">
        <f t="shared" si="151"/>
        <v>18</v>
      </c>
      <c r="G407" s="117">
        <f t="shared" si="151"/>
        <v>3</v>
      </c>
      <c r="H407" s="117">
        <f t="shared" si="151"/>
        <v>3</v>
      </c>
      <c r="I407" s="117">
        <f t="shared" si="151"/>
        <v>18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x14ac:dyDescent="0.25">
      <c r="A408" s="9" t="s">
        <v>408</v>
      </c>
      <c r="B408" s="2" t="s">
        <v>407</v>
      </c>
      <c r="C408" s="10">
        <f t="shared" ref="C408:C409" si="152">D408+E408+F408+G408+H408+I408</f>
        <v>32</v>
      </c>
      <c r="D408" s="19">
        <v>1</v>
      </c>
      <c r="E408" s="19">
        <v>1</v>
      </c>
      <c r="F408" s="19">
        <v>15</v>
      </c>
      <c r="G408" s="19"/>
      <c r="H408" s="19"/>
      <c r="I408" s="19">
        <v>15</v>
      </c>
    </row>
    <row r="409" spans="1:24" x14ac:dyDescent="0.25">
      <c r="A409" s="9" t="s">
        <v>360</v>
      </c>
      <c r="B409" s="6" t="s">
        <v>361</v>
      </c>
      <c r="C409" s="10">
        <f t="shared" si="152"/>
        <v>20</v>
      </c>
      <c r="D409" s="19">
        <v>4</v>
      </c>
      <c r="E409" s="19">
        <v>4</v>
      </c>
      <c r="F409" s="19">
        <v>3</v>
      </c>
      <c r="G409" s="19">
        <v>3</v>
      </c>
      <c r="H409" s="19">
        <v>3</v>
      </c>
      <c r="I409" s="19">
        <v>3</v>
      </c>
    </row>
    <row r="410" spans="1:24" s="21" customFormat="1" ht="23.25" customHeight="1" x14ac:dyDescent="0.25">
      <c r="A410" s="39"/>
      <c r="B410" s="57" t="s">
        <v>536</v>
      </c>
      <c r="C410" s="41">
        <f>C411+C414</f>
        <v>2104</v>
      </c>
      <c r="D410" s="41">
        <f t="shared" ref="D410:I410" si="153">D411+D414</f>
        <v>397</v>
      </c>
      <c r="E410" s="41">
        <f t="shared" si="153"/>
        <v>388</v>
      </c>
      <c r="F410" s="41">
        <f t="shared" si="153"/>
        <v>377</v>
      </c>
      <c r="G410" s="41">
        <f t="shared" si="153"/>
        <v>278</v>
      </c>
      <c r="H410" s="41">
        <f t="shared" si="153"/>
        <v>331</v>
      </c>
      <c r="I410" s="41">
        <f t="shared" si="153"/>
        <v>333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s="86" customFormat="1" x14ac:dyDescent="0.25">
      <c r="A411" s="90" t="s">
        <v>463</v>
      </c>
      <c r="B411" s="91" t="s">
        <v>484</v>
      </c>
      <c r="C411" s="117">
        <f>C412+C413</f>
        <v>1592</v>
      </c>
      <c r="D411" s="117">
        <f t="shared" ref="D411:I411" si="154">D412+D413</f>
        <v>301</v>
      </c>
      <c r="E411" s="117">
        <f t="shared" si="154"/>
        <v>291</v>
      </c>
      <c r="F411" s="117">
        <f t="shared" si="154"/>
        <v>289</v>
      </c>
      <c r="G411" s="117">
        <f t="shared" si="154"/>
        <v>208</v>
      </c>
      <c r="H411" s="117">
        <f t="shared" si="154"/>
        <v>260</v>
      </c>
      <c r="I411" s="117">
        <f t="shared" si="154"/>
        <v>243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24" customHeight="1" x14ac:dyDescent="0.25">
      <c r="A412" s="9" t="s">
        <v>50</v>
      </c>
      <c r="B412" s="6" t="s">
        <v>23</v>
      </c>
      <c r="C412" s="10">
        <f t="shared" ref="C412:C413" si="155">D412+E412+F412+G412+H412+I412</f>
        <v>1592</v>
      </c>
      <c r="D412" s="19">
        <v>301</v>
      </c>
      <c r="E412" s="19">
        <v>291</v>
      </c>
      <c r="F412" s="19">
        <v>289</v>
      </c>
      <c r="G412" s="19">
        <v>208</v>
      </c>
      <c r="H412" s="19">
        <v>260</v>
      </c>
      <c r="I412" s="19">
        <v>243</v>
      </c>
    </row>
    <row r="413" spans="1:24" ht="18.75" customHeight="1" x14ac:dyDescent="0.25">
      <c r="A413" s="9" t="s">
        <v>459</v>
      </c>
      <c r="B413" s="6" t="s">
        <v>460</v>
      </c>
      <c r="C413" s="10">
        <f t="shared" si="155"/>
        <v>0</v>
      </c>
      <c r="D413" s="19"/>
      <c r="E413" s="19"/>
      <c r="F413" s="19"/>
      <c r="G413" s="19"/>
      <c r="H413" s="19"/>
      <c r="I413" s="19"/>
    </row>
    <row r="414" spans="1:24" s="86" customFormat="1" ht="28.5" customHeight="1" x14ac:dyDescent="0.25">
      <c r="A414" s="84" t="s">
        <v>547</v>
      </c>
      <c r="B414" s="85" t="s">
        <v>548</v>
      </c>
      <c r="C414" s="117">
        <f>C415+C416+C417</f>
        <v>512</v>
      </c>
      <c r="D414" s="117">
        <f t="shared" ref="D414:I414" si="156">D415+D416+D417</f>
        <v>96</v>
      </c>
      <c r="E414" s="117">
        <f t="shared" si="156"/>
        <v>97</v>
      </c>
      <c r="F414" s="117">
        <f t="shared" si="156"/>
        <v>88</v>
      </c>
      <c r="G414" s="117">
        <f t="shared" si="156"/>
        <v>70</v>
      </c>
      <c r="H414" s="117">
        <f t="shared" si="156"/>
        <v>71</v>
      </c>
      <c r="I414" s="117">
        <f t="shared" si="156"/>
        <v>90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23.25" customHeight="1" x14ac:dyDescent="0.25">
      <c r="A415" s="9" t="s">
        <v>270</v>
      </c>
      <c r="B415" s="6" t="s">
        <v>271</v>
      </c>
      <c r="C415" s="10">
        <f t="shared" ref="C415:C417" si="157">D415+E415+F415+G415+H415+I415</f>
        <v>451</v>
      </c>
      <c r="D415" s="19">
        <v>88</v>
      </c>
      <c r="E415" s="19">
        <v>84</v>
      </c>
      <c r="F415" s="19">
        <v>76</v>
      </c>
      <c r="G415" s="19">
        <v>60</v>
      </c>
      <c r="H415" s="19">
        <v>62</v>
      </c>
      <c r="I415" s="19">
        <v>81</v>
      </c>
    </row>
    <row r="416" spans="1:24" ht="21" customHeight="1" x14ac:dyDescent="0.25">
      <c r="A416" s="9" t="s">
        <v>461</v>
      </c>
      <c r="B416" s="6" t="s">
        <v>462</v>
      </c>
      <c r="C416" s="10">
        <f t="shared" si="157"/>
        <v>0</v>
      </c>
      <c r="D416" s="19">
        <v>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</row>
    <row r="417" spans="1:24" ht="31.5" customHeight="1" x14ac:dyDescent="0.25">
      <c r="A417" s="18" t="s">
        <v>73</v>
      </c>
      <c r="B417" s="6" t="s">
        <v>74</v>
      </c>
      <c r="C417" s="10">
        <f t="shared" si="157"/>
        <v>61</v>
      </c>
      <c r="D417" s="19">
        <v>8</v>
      </c>
      <c r="E417" s="19">
        <v>13</v>
      </c>
      <c r="F417" s="19">
        <v>12</v>
      </c>
      <c r="G417" s="19">
        <v>10</v>
      </c>
      <c r="H417" s="19">
        <v>9</v>
      </c>
      <c r="I417" s="19">
        <v>9</v>
      </c>
    </row>
    <row r="418" spans="1:24" s="21" customFormat="1" ht="25.5" customHeight="1" x14ac:dyDescent="0.25">
      <c r="A418" s="96"/>
      <c r="B418" s="57" t="s">
        <v>559</v>
      </c>
      <c r="C418" s="41">
        <f>C419</f>
        <v>0</v>
      </c>
      <c r="D418" s="41">
        <f t="shared" ref="D418:I418" si="158">D419</f>
        <v>0</v>
      </c>
      <c r="E418" s="41">
        <f t="shared" si="158"/>
        <v>0</v>
      </c>
      <c r="F418" s="41">
        <f t="shared" si="158"/>
        <v>0</v>
      </c>
      <c r="G418" s="41">
        <f t="shared" si="158"/>
        <v>0</v>
      </c>
      <c r="H418" s="41">
        <f t="shared" si="158"/>
        <v>0</v>
      </c>
      <c r="I418" s="41">
        <f t="shared" si="158"/>
        <v>0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s="86" customFormat="1" ht="31.5" customHeight="1" x14ac:dyDescent="0.25">
      <c r="A419" s="97" t="s">
        <v>561</v>
      </c>
      <c r="B419" s="85" t="s">
        <v>596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24" customHeight="1" x14ac:dyDescent="0.25">
      <c r="A420" s="5" t="s">
        <v>335</v>
      </c>
      <c r="B420" s="7" t="s">
        <v>336</v>
      </c>
      <c r="C420" s="10">
        <f>D420+E420+F420+G420+H420+I420</f>
        <v>0</v>
      </c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</row>
    <row r="421" spans="1:24" x14ac:dyDescent="0.25">
      <c r="A421" s="5"/>
      <c r="B421" s="7"/>
      <c r="C421" s="98"/>
      <c r="D421" s="19"/>
      <c r="E421" s="19"/>
      <c r="F421" s="19"/>
      <c r="G421" s="19"/>
      <c r="H421" s="19"/>
      <c r="I421" s="19"/>
    </row>
    <row r="422" spans="1:24" s="126" customFormat="1" x14ac:dyDescent="0.25">
      <c r="A422" s="122"/>
      <c r="B422" s="123" t="s">
        <v>648</v>
      </c>
      <c r="C422" s="124"/>
      <c r="D422" s="128">
        <v>25</v>
      </c>
      <c r="E422" s="128">
        <v>25</v>
      </c>
      <c r="F422" s="128">
        <v>25</v>
      </c>
      <c r="G422" s="128">
        <v>25</v>
      </c>
      <c r="H422" s="128">
        <v>25</v>
      </c>
      <c r="I422" s="128">
        <v>25</v>
      </c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</row>
    <row r="423" spans="1:24" s="126" customFormat="1" x14ac:dyDescent="0.25">
      <c r="A423" s="122"/>
      <c r="B423" s="123" t="s">
        <v>650</v>
      </c>
      <c r="C423" s="124"/>
      <c r="D423" s="128">
        <v>1</v>
      </c>
      <c r="E423" s="128"/>
      <c r="F423" s="128"/>
      <c r="G423" s="128"/>
      <c r="H423" s="128"/>
      <c r="I423" s="128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</row>
    <row r="424" spans="1:24" s="126" customFormat="1" x14ac:dyDescent="0.25">
      <c r="A424" s="122"/>
      <c r="B424" s="123" t="s">
        <v>651</v>
      </c>
      <c r="C424" s="124"/>
      <c r="D424" s="128">
        <v>1</v>
      </c>
      <c r="E424" s="128"/>
      <c r="F424" s="128"/>
      <c r="G424" s="128"/>
      <c r="H424" s="128"/>
      <c r="I424" s="128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</row>
    <row r="425" spans="1:24" s="126" customFormat="1" x14ac:dyDescent="0.25">
      <c r="A425" s="122"/>
      <c r="B425" s="123" t="s">
        <v>681</v>
      </c>
      <c r="C425" s="124"/>
      <c r="D425" s="128">
        <v>6</v>
      </c>
      <c r="E425" s="128">
        <v>9</v>
      </c>
      <c r="F425" s="128">
        <v>6</v>
      </c>
      <c r="G425" s="128">
        <v>6</v>
      </c>
      <c r="H425" s="128">
        <v>6</v>
      </c>
      <c r="I425" s="128">
        <v>6</v>
      </c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</row>
    <row r="426" spans="1:24" s="126" customFormat="1" x14ac:dyDescent="0.25">
      <c r="A426" s="122"/>
      <c r="B426" s="123" t="s">
        <v>687</v>
      </c>
      <c r="C426" s="124"/>
      <c r="D426" s="128">
        <v>4</v>
      </c>
      <c r="E426" s="128">
        <v>4</v>
      </c>
      <c r="F426" s="128">
        <v>8</v>
      </c>
      <c r="G426" s="128">
        <v>16</v>
      </c>
      <c r="H426" s="128"/>
      <c r="I426" s="128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</row>
    <row r="427" spans="1:24" s="126" customFormat="1" x14ac:dyDescent="0.25">
      <c r="A427" s="122"/>
      <c r="B427" s="123" t="s">
        <v>692</v>
      </c>
      <c r="C427" s="124"/>
      <c r="D427" s="128">
        <v>25</v>
      </c>
      <c r="E427" s="128">
        <v>25</v>
      </c>
      <c r="F427" s="128">
        <v>25</v>
      </c>
      <c r="G427" s="128">
        <v>25</v>
      </c>
      <c r="H427" s="128">
        <v>25</v>
      </c>
      <c r="I427" s="128">
        <v>25</v>
      </c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</row>
    <row r="428" spans="1:24" s="126" customFormat="1" x14ac:dyDescent="0.25">
      <c r="A428" s="122"/>
      <c r="B428" s="123" t="s">
        <v>711</v>
      </c>
      <c r="C428" s="124"/>
      <c r="D428" s="128">
        <v>2</v>
      </c>
      <c r="E428" s="128">
        <v>1</v>
      </c>
      <c r="F428" s="128">
        <v>1</v>
      </c>
      <c r="G428" s="128">
        <v>1</v>
      </c>
      <c r="H428" s="128">
        <v>2</v>
      </c>
      <c r="I428" s="128">
        <v>1</v>
      </c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</row>
    <row r="429" spans="1:24" s="126" customFormat="1" x14ac:dyDescent="0.25">
      <c r="A429" s="122"/>
      <c r="B429" s="123" t="s">
        <v>708</v>
      </c>
      <c r="C429" s="124"/>
      <c r="D429" s="128">
        <v>1</v>
      </c>
      <c r="E429" s="128"/>
      <c r="F429" s="128">
        <v>1</v>
      </c>
      <c r="G429" s="128"/>
      <c r="H429" s="128"/>
      <c r="I429" s="128">
        <v>1</v>
      </c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</row>
    <row r="430" spans="1:24" s="126" customFormat="1" x14ac:dyDescent="0.25">
      <c r="A430" s="122"/>
      <c r="B430" s="123" t="s">
        <v>714</v>
      </c>
      <c r="C430" s="124"/>
      <c r="D430" s="128">
        <v>10</v>
      </c>
      <c r="E430" s="128">
        <v>10</v>
      </c>
      <c r="F430" s="128">
        <v>10</v>
      </c>
      <c r="G430" s="128">
        <v>10</v>
      </c>
      <c r="H430" s="128">
        <v>10</v>
      </c>
      <c r="I430" s="128">
        <v>10</v>
      </c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</row>
    <row r="431" spans="1:24" s="126" customFormat="1" x14ac:dyDescent="0.25">
      <c r="A431" s="122"/>
      <c r="B431" s="123" t="s">
        <v>715</v>
      </c>
      <c r="C431" s="124"/>
      <c r="D431" s="128">
        <v>50</v>
      </c>
      <c r="E431" s="128">
        <v>60</v>
      </c>
      <c r="F431" s="128">
        <v>75</v>
      </c>
      <c r="G431" s="128">
        <v>85</v>
      </c>
      <c r="H431" s="128">
        <v>100</v>
      </c>
      <c r="I431" s="128">
        <v>120</v>
      </c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</row>
    <row r="432" spans="1:24" x14ac:dyDescent="0.25">
      <c r="A432" s="43"/>
      <c r="B432" s="4"/>
      <c r="C432" s="5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43"/>
      <c r="B433" s="4"/>
      <c r="C433" s="5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43"/>
      <c r="B434" s="4"/>
      <c r="C434" s="5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D440" s="127"/>
      <c r="E440" s="127"/>
      <c r="F440" s="127"/>
      <c r="G440" s="127"/>
      <c r="H440" s="127"/>
      <c r="I440" s="12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D441" s="127"/>
      <c r="E441" s="127"/>
      <c r="F441" s="127"/>
      <c r="G441" s="127"/>
      <c r="H441" s="127"/>
      <c r="I441" s="12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D442" s="127"/>
      <c r="E442" s="127"/>
      <c r="F442" s="127"/>
      <c r="G442" s="127"/>
      <c r="H442" s="127"/>
      <c r="I442" s="12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D443" s="127"/>
      <c r="E443" s="127"/>
      <c r="F443" s="127"/>
      <c r="G443" s="127"/>
      <c r="H443" s="127"/>
      <c r="I443" s="12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D444" s="127"/>
      <c r="E444" s="127"/>
      <c r="F444" s="127"/>
      <c r="G444" s="127"/>
      <c r="H444" s="127"/>
      <c r="I444" s="12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D445" s="127"/>
      <c r="E445" s="127"/>
      <c r="F445" s="127"/>
      <c r="G445" s="127"/>
      <c r="H445" s="127"/>
      <c r="I445" s="12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D446" s="127"/>
      <c r="E446" s="127"/>
      <c r="F446" s="127"/>
      <c r="G446" s="127"/>
      <c r="H446" s="127"/>
      <c r="I446" s="12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D447" s="127"/>
      <c r="E447" s="127"/>
      <c r="F447" s="127"/>
      <c r="G447" s="127"/>
      <c r="H447" s="127"/>
      <c r="I447" s="12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D448" s="127"/>
      <c r="E448" s="127"/>
      <c r="F448" s="127"/>
      <c r="G448" s="127"/>
      <c r="H448" s="127"/>
      <c r="I448" s="12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D449" s="127"/>
      <c r="E449" s="127"/>
      <c r="F449" s="127"/>
      <c r="G449" s="127"/>
      <c r="H449" s="127"/>
      <c r="I449" s="12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D450" s="127"/>
      <c r="E450" s="127"/>
      <c r="F450" s="127"/>
      <c r="G450" s="127"/>
      <c r="H450" s="127"/>
      <c r="I450" s="12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D451" s="127"/>
      <c r="E451" s="127"/>
      <c r="F451" s="127"/>
      <c r="G451" s="127"/>
      <c r="H451" s="127"/>
      <c r="I451" s="12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D452" s="127"/>
      <c r="E452" s="127"/>
      <c r="F452" s="127"/>
      <c r="G452" s="127"/>
      <c r="H452" s="127"/>
      <c r="I452" s="12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D453" s="127"/>
      <c r="E453" s="127"/>
      <c r="F453" s="127"/>
      <c r="G453" s="127"/>
      <c r="H453" s="127"/>
      <c r="I453" s="12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D454" s="127"/>
      <c r="E454" s="127"/>
      <c r="F454" s="127"/>
      <c r="G454" s="127"/>
      <c r="H454" s="127"/>
      <c r="I454" s="12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D455" s="127"/>
      <c r="E455" s="127"/>
      <c r="F455" s="127"/>
      <c r="G455" s="127"/>
      <c r="H455" s="127"/>
      <c r="I455" s="12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D456" s="127"/>
      <c r="E456" s="127"/>
      <c r="F456" s="127"/>
      <c r="G456" s="127"/>
      <c r="H456" s="127"/>
      <c r="I456" s="12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D457" s="127"/>
      <c r="E457" s="127"/>
      <c r="F457" s="127"/>
      <c r="G457" s="127"/>
      <c r="H457" s="127"/>
      <c r="I457" s="12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D458" s="127"/>
      <c r="E458" s="127"/>
      <c r="F458" s="127"/>
      <c r="G458" s="127"/>
      <c r="H458" s="127"/>
      <c r="I458" s="12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D459" s="127"/>
      <c r="E459" s="127"/>
      <c r="F459" s="127"/>
      <c r="G459" s="127"/>
      <c r="H459" s="127"/>
      <c r="I459" s="12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D460" s="127"/>
      <c r="E460" s="127"/>
      <c r="F460" s="127"/>
      <c r="G460" s="127"/>
      <c r="H460" s="127"/>
      <c r="I460" s="12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</sheetData>
  <sortState ref="A16:B25">
    <sortCondition ref="A16:A25"/>
  </sortState>
  <mergeCells count="6">
    <mergeCell ref="A308:I308"/>
    <mergeCell ref="A6:I6"/>
    <mergeCell ref="A192:I192"/>
    <mergeCell ref="E3:I3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389"/>
  <sheetViews>
    <sheetView showWhiteSpace="0" zoomScale="50" zoomScaleNormal="50" zoomScalePageLayoutView="55" workbookViewId="0">
      <pane xSplit="2" ySplit="4" topLeftCell="C335" activePane="bottomRight" state="frozen"/>
      <selection pane="topRight" activeCell="C1" sqref="C1"/>
      <selection pane="bottomLeft" activeCell="A5" sqref="A5"/>
      <selection pane="bottomRight" activeCell="M357" sqref="M357"/>
    </sheetView>
  </sheetViews>
  <sheetFormatPr defaultRowHeight="15.75" x14ac:dyDescent="0.25"/>
  <cols>
    <col min="1" max="1" width="12.85546875" style="44" customWidth="1"/>
    <col min="2" max="2" width="55.7109375" style="1" customWidth="1"/>
    <col min="3" max="3" width="10.5703125" style="1" customWidth="1"/>
    <col min="4" max="4" width="7.28515625" style="4" bestFit="1" customWidth="1"/>
    <col min="5" max="9" width="7" style="4" bestFit="1" customWidth="1"/>
    <col min="10" max="10" width="7" style="21" bestFit="1" customWidth="1"/>
    <col min="11" max="25" width="7" style="4" bestFit="1" customWidth="1"/>
    <col min="26" max="40" width="9.140625" style="4"/>
    <col min="41" max="16384" width="9.140625" style="1"/>
  </cols>
  <sheetData>
    <row r="1" spans="1:40" s="4" customFormat="1" ht="21" x14ac:dyDescent="0.35">
      <c r="A1" s="43"/>
      <c r="E1" s="148" t="s">
        <v>34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40" s="4" customFormat="1" ht="21" x14ac:dyDescent="0.35">
      <c r="A2" s="43"/>
      <c r="E2" s="148" t="s">
        <v>33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40" ht="3" customHeight="1" x14ac:dyDescent="0.35"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40" ht="93" customHeight="1" x14ac:dyDescent="0.25">
      <c r="A4" s="5" t="s">
        <v>35</v>
      </c>
      <c r="B4" s="7" t="s">
        <v>36</v>
      </c>
      <c r="C4" s="17" t="s">
        <v>32</v>
      </c>
      <c r="D4" s="36" t="s">
        <v>21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Y4" s="8" t="s">
        <v>20</v>
      </c>
    </row>
    <row r="5" spans="1:40" ht="30.75" customHeight="1" x14ac:dyDescent="0.25">
      <c r="A5" s="5"/>
      <c r="B5" s="7" t="s">
        <v>597</v>
      </c>
      <c r="C5" s="17">
        <f>SUM(C7,C162,C255)</f>
        <v>1698</v>
      </c>
      <c r="D5" s="17">
        <f t="shared" ref="D5:Y5" si="0">SUM(D7,D162,D255)</f>
        <v>120</v>
      </c>
      <c r="E5" s="17">
        <f t="shared" si="0"/>
        <v>63</v>
      </c>
      <c r="F5" s="17">
        <f t="shared" si="0"/>
        <v>140</v>
      </c>
      <c r="G5" s="17">
        <f t="shared" si="0"/>
        <v>274</v>
      </c>
      <c r="H5" s="17">
        <f t="shared" si="0"/>
        <v>15</v>
      </c>
      <c r="I5" s="17">
        <f t="shared" si="0"/>
        <v>48</v>
      </c>
      <c r="J5" s="17">
        <f t="shared" si="0"/>
        <v>50</v>
      </c>
      <c r="K5" s="17">
        <f t="shared" si="0"/>
        <v>52</v>
      </c>
      <c r="L5" s="17">
        <f t="shared" si="0"/>
        <v>13</v>
      </c>
      <c r="M5" s="17">
        <f t="shared" si="0"/>
        <v>12</v>
      </c>
      <c r="N5" s="17">
        <f t="shared" si="0"/>
        <v>26</v>
      </c>
      <c r="O5" s="17">
        <f t="shared" si="0"/>
        <v>286</v>
      </c>
      <c r="P5" s="17">
        <f t="shared" si="0"/>
        <v>39</v>
      </c>
      <c r="Q5" s="17">
        <f t="shared" si="0"/>
        <v>8</v>
      </c>
      <c r="R5" s="17">
        <f t="shared" si="0"/>
        <v>124</v>
      </c>
      <c r="S5" s="17">
        <f t="shared" si="0"/>
        <v>15</v>
      </c>
      <c r="T5" s="17">
        <f t="shared" si="0"/>
        <v>45</v>
      </c>
      <c r="U5" s="17">
        <f t="shared" si="0"/>
        <v>145</v>
      </c>
      <c r="V5" s="17">
        <f t="shared" si="0"/>
        <v>35</v>
      </c>
      <c r="W5" s="17">
        <f t="shared" si="0"/>
        <v>13</v>
      </c>
      <c r="X5" s="17">
        <f t="shared" si="0"/>
        <v>113</v>
      </c>
      <c r="Y5" s="17">
        <f t="shared" si="0"/>
        <v>39</v>
      </c>
    </row>
    <row r="6" spans="1:40" s="25" customFormat="1" ht="26.25" customHeight="1" x14ac:dyDescent="0.25">
      <c r="A6" s="48"/>
      <c r="B6" s="51"/>
      <c r="C6" s="23"/>
      <c r="D6" s="154" t="s">
        <v>568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110" customFormat="1" ht="31.5" customHeight="1" x14ac:dyDescent="0.3">
      <c r="A7" s="108"/>
      <c r="B7" s="51" t="s">
        <v>598</v>
      </c>
      <c r="C7" s="109">
        <f>SUM(C8,C26,C63,C92,C106,C128,C135,C145)</f>
        <v>554</v>
      </c>
      <c r="D7" s="109">
        <f t="shared" ref="D7:P7" si="1">SUM(D8,D26,D63,D92,D106,D128,D135,D145)</f>
        <v>80</v>
      </c>
      <c r="E7" s="109">
        <f t="shared" si="1"/>
        <v>5</v>
      </c>
      <c r="F7" s="109">
        <f t="shared" si="1"/>
        <v>44</v>
      </c>
      <c r="G7" s="109">
        <f t="shared" si="1"/>
        <v>53</v>
      </c>
      <c r="H7" s="109">
        <f t="shared" si="1"/>
        <v>3</v>
      </c>
      <c r="I7" s="109">
        <f t="shared" si="1"/>
        <v>14</v>
      </c>
      <c r="J7" s="109">
        <f t="shared" si="1"/>
        <v>17</v>
      </c>
      <c r="K7" s="109">
        <f t="shared" si="1"/>
        <v>19</v>
      </c>
      <c r="L7" s="109">
        <f t="shared" si="1"/>
        <v>13</v>
      </c>
      <c r="M7" s="109">
        <f t="shared" si="1"/>
        <v>10</v>
      </c>
      <c r="N7" s="109">
        <f t="shared" si="1"/>
        <v>11</v>
      </c>
      <c r="O7" s="109">
        <f t="shared" si="1"/>
        <v>49</v>
      </c>
      <c r="P7" s="109">
        <f t="shared" si="1"/>
        <v>15</v>
      </c>
      <c r="Q7" s="109">
        <f>SUM(Q8,Q26,Q63,Q92,Q106,Q128,Q135,Q145)</f>
        <v>5</v>
      </c>
      <c r="R7" s="109">
        <f t="shared" ref="R7" si="2">SUM(R8,R26,R63,R92,R106,R128,R135,R145)</f>
        <v>32</v>
      </c>
      <c r="S7" s="109">
        <f t="shared" ref="S7" si="3">SUM(S8,S26,S63,S92,S106,S128,S135,S145)</f>
        <v>5</v>
      </c>
      <c r="T7" s="109">
        <f t="shared" ref="T7" si="4">SUM(T8,T26,T63,T92,T106,T128,T135,T145)</f>
        <v>20</v>
      </c>
      <c r="U7" s="109">
        <f t="shared" ref="U7" si="5">SUM(U8,U26,U63,U92,U106,U128,U135,U145)</f>
        <v>48</v>
      </c>
      <c r="V7" s="109">
        <f t="shared" ref="V7" si="6">SUM(V8,V26,V63,V92,V106,V128,V135,V145)</f>
        <v>12</v>
      </c>
      <c r="W7" s="109">
        <f t="shared" ref="W7" si="7">SUM(W8,W26,W63,W92,W106,W128,W135,W145)</f>
        <v>7</v>
      </c>
      <c r="X7" s="109">
        <f t="shared" ref="X7" si="8">SUM(X8,X26,X63,X92,X106,X128,X135,X145)</f>
        <v>56</v>
      </c>
      <c r="Y7" s="109">
        <f t="shared" ref="Y7" si="9">SUM(Y8,Y26,Y63,Y92,Y106,Y128,Y135,Y145)</f>
        <v>20</v>
      </c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40" s="21" customFormat="1" ht="21" customHeight="1" thickBot="1" x14ac:dyDescent="0.3">
      <c r="A8" s="45"/>
      <c r="B8" s="37" t="s">
        <v>495</v>
      </c>
      <c r="C8" s="38">
        <f>SUM(C9,C12,C14,C17,C19,C23)</f>
        <v>112</v>
      </c>
      <c r="D8" s="38">
        <f t="shared" ref="D8:Y8" si="10">SUM(D9,D12,D14,D17,D19,D23)</f>
        <v>43</v>
      </c>
      <c r="E8" s="38">
        <f t="shared" si="10"/>
        <v>0</v>
      </c>
      <c r="F8" s="38">
        <f t="shared" si="10"/>
        <v>6</v>
      </c>
      <c r="G8" s="38">
        <f t="shared" si="10"/>
        <v>6</v>
      </c>
      <c r="H8" s="38">
        <f t="shared" si="10"/>
        <v>0</v>
      </c>
      <c r="I8" s="38">
        <f t="shared" si="10"/>
        <v>2</v>
      </c>
      <c r="J8" s="38">
        <f t="shared" si="10"/>
        <v>2</v>
      </c>
      <c r="K8" s="38">
        <f t="shared" si="10"/>
        <v>2</v>
      </c>
      <c r="L8" s="38">
        <f t="shared" si="10"/>
        <v>2</v>
      </c>
      <c r="M8" s="38">
        <f t="shared" si="10"/>
        <v>0</v>
      </c>
      <c r="N8" s="38">
        <f t="shared" si="10"/>
        <v>1</v>
      </c>
      <c r="O8" s="38">
        <f t="shared" si="10"/>
        <v>6</v>
      </c>
      <c r="P8" s="38">
        <f t="shared" si="10"/>
        <v>4</v>
      </c>
      <c r="Q8" s="38">
        <f t="shared" si="10"/>
        <v>2</v>
      </c>
      <c r="R8" s="38">
        <f t="shared" si="10"/>
        <v>2</v>
      </c>
      <c r="S8" s="38">
        <f t="shared" si="10"/>
        <v>0</v>
      </c>
      <c r="T8" s="38">
        <f t="shared" si="10"/>
        <v>2</v>
      </c>
      <c r="U8" s="38">
        <f t="shared" si="10"/>
        <v>7</v>
      </c>
      <c r="V8" s="38">
        <f t="shared" si="10"/>
        <v>1</v>
      </c>
      <c r="W8" s="38">
        <f t="shared" si="10"/>
        <v>1</v>
      </c>
      <c r="X8" s="38">
        <f t="shared" si="10"/>
        <v>7</v>
      </c>
      <c r="Y8" s="38">
        <f t="shared" si="10"/>
        <v>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5" customFormat="1" ht="21" customHeight="1" thickBot="1" x14ac:dyDescent="0.3">
      <c r="A9" s="46" t="s">
        <v>496</v>
      </c>
      <c r="B9" s="22" t="s">
        <v>497</v>
      </c>
      <c r="C9" s="23">
        <f>+SUM(C10:C11)</f>
        <v>64</v>
      </c>
      <c r="D9" s="23">
        <f t="shared" ref="D9:Y9" si="11">+SUM(D10:D11)</f>
        <v>40</v>
      </c>
      <c r="E9" s="23">
        <f t="shared" si="11"/>
        <v>0</v>
      </c>
      <c r="F9" s="23">
        <f t="shared" si="11"/>
        <v>2</v>
      </c>
      <c r="G9" s="23">
        <f t="shared" si="11"/>
        <v>2</v>
      </c>
      <c r="H9" s="23">
        <f t="shared" si="11"/>
        <v>0</v>
      </c>
      <c r="I9" s="23">
        <f t="shared" si="11"/>
        <v>2</v>
      </c>
      <c r="J9" s="23">
        <f t="shared" si="11"/>
        <v>1</v>
      </c>
      <c r="K9" s="23">
        <f t="shared" si="11"/>
        <v>0</v>
      </c>
      <c r="L9" s="23">
        <f t="shared" si="11"/>
        <v>0</v>
      </c>
      <c r="M9" s="23">
        <f t="shared" si="11"/>
        <v>0</v>
      </c>
      <c r="N9" s="23">
        <f t="shared" si="11"/>
        <v>0</v>
      </c>
      <c r="O9" s="23">
        <f t="shared" si="11"/>
        <v>3</v>
      </c>
      <c r="P9" s="23">
        <f t="shared" si="11"/>
        <v>1</v>
      </c>
      <c r="Q9" s="23">
        <f t="shared" si="11"/>
        <v>1</v>
      </c>
      <c r="R9" s="23">
        <f t="shared" si="11"/>
        <v>0</v>
      </c>
      <c r="S9" s="23">
        <f t="shared" si="11"/>
        <v>0</v>
      </c>
      <c r="T9" s="23">
        <f t="shared" si="11"/>
        <v>1</v>
      </c>
      <c r="U9" s="23">
        <f t="shared" si="11"/>
        <v>5</v>
      </c>
      <c r="V9" s="23">
        <f t="shared" si="11"/>
        <v>1</v>
      </c>
      <c r="W9" s="23">
        <f t="shared" si="11"/>
        <v>1</v>
      </c>
      <c r="X9" s="23">
        <f t="shared" si="11"/>
        <v>4</v>
      </c>
      <c r="Y9" s="23">
        <f t="shared" si="11"/>
        <v>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2.5" customHeight="1" x14ac:dyDescent="0.25">
      <c r="A10" s="9" t="s">
        <v>65</v>
      </c>
      <c r="B10" s="6" t="s">
        <v>110</v>
      </c>
      <c r="C10" s="10">
        <f t="shared" ref="C10:C78" si="12">SUM(D10:Y10)</f>
        <v>39</v>
      </c>
      <c r="D10" s="19">
        <v>20</v>
      </c>
      <c r="E10" s="19"/>
      <c r="F10" s="19">
        <v>2</v>
      </c>
      <c r="G10" s="19">
        <v>2</v>
      </c>
      <c r="H10" s="19"/>
      <c r="I10" s="19">
        <v>2</v>
      </c>
      <c r="J10" s="19">
        <v>1</v>
      </c>
      <c r="K10" s="19"/>
      <c r="L10" s="19"/>
      <c r="M10" s="19"/>
      <c r="N10" s="19"/>
      <c r="O10" s="19">
        <v>3</v>
      </c>
      <c r="P10" s="19">
        <v>1</v>
      </c>
      <c r="Q10" s="19">
        <v>1</v>
      </c>
      <c r="R10" s="19"/>
      <c r="S10" s="19"/>
      <c r="T10" s="19"/>
      <c r="U10" s="19">
        <v>5</v>
      </c>
      <c r="V10" s="19"/>
      <c r="W10" s="19"/>
      <c r="X10" s="19">
        <v>2</v>
      </c>
      <c r="Y10" s="19"/>
    </row>
    <row r="11" spans="1:40" ht="29.25" customHeight="1" x14ac:dyDescent="0.25">
      <c r="A11" s="9" t="s">
        <v>232</v>
      </c>
      <c r="B11" s="6" t="s">
        <v>427</v>
      </c>
      <c r="C11" s="10">
        <f t="shared" si="12"/>
        <v>25</v>
      </c>
      <c r="D11" s="19">
        <v>20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/>
      <c r="V11" s="19">
        <v>1</v>
      </c>
      <c r="W11" s="19">
        <v>1</v>
      </c>
      <c r="X11" s="19">
        <v>2</v>
      </c>
      <c r="Y11" s="19"/>
    </row>
    <row r="12" spans="1:40" s="25" customFormat="1" ht="27" customHeight="1" x14ac:dyDescent="0.25">
      <c r="A12" s="26" t="s">
        <v>499</v>
      </c>
      <c r="B12" s="27" t="s">
        <v>498</v>
      </c>
      <c r="C12" s="28">
        <f>SUM(C13:C13)</f>
        <v>5</v>
      </c>
      <c r="D12" s="28">
        <f t="shared" ref="D12:Y12" si="13">SUM(D13:D13)</f>
        <v>0</v>
      </c>
      <c r="E12" s="28">
        <f t="shared" si="13"/>
        <v>0</v>
      </c>
      <c r="F12" s="28">
        <f t="shared" si="13"/>
        <v>3</v>
      </c>
      <c r="G12" s="28">
        <f t="shared" si="13"/>
        <v>0</v>
      </c>
      <c r="H12" s="28">
        <f t="shared" si="13"/>
        <v>0</v>
      </c>
      <c r="I12" s="28">
        <f t="shared" si="13"/>
        <v>0</v>
      </c>
      <c r="J12" s="28">
        <f t="shared" si="13"/>
        <v>0</v>
      </c>
      <c r="K12" s="28">
        <f t="shared" si="13"/>
        <v>0</v>
      </c>
      <c r="L12" s="28">
        <f t="shared" si="13"/>
        <v>0</v>
      </c>
      <c r="M12" s="28">
        <f t="shared" si="13"/>
        <v>0</v>
      </c>
      <c r="N12" s="28">
        <f t="shared" si="13"/>
        <v>0</v>
      </c>
      <c r="O12" s="28">
        <f t="shared" si="13"/>
        <v>0</v>
      </c>
      <c r="P12" s="28">
        <f t="shared" si="13"/>
        <v>0</v>
      </c>
      <c r="Q12" s="28">
        <f t="shared" si="13"/>
        <v>0</v>
      </c>
      <c r="R12" s="28">
        <f t="shared" si="13"/>
        <v>0</v>
      </c>
      <c r="S12" s="28">
        <f t="shared" si="13"/>
        <v>0</v>
      </c>
      <c r="T12" s="28">
        <f t="shared" si="13"/>
        <v>0</v>
      </c>
      <c r="U12" s="28">
        <f t="shared" si="13"/>
        <v>0</v>
      </c>
      <c r="V12" s="28">
        <f t="shared" si="13"/>
        <v>0</v>
      </c>
      <c r="W12" s="28">
        <f t="shared" si="13"/>
        <v>0</v>
      </c>
      <c r="X12" s="28">
        <f t="shared" si="13"/>
        <v>2</v>
      </c>
      <c r="Y12" s="28">
        <f t="shared" si="13"/>
        <v>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34.5" customHeight="1" x14ac:dyDescent="0.25">
      <c r="A13" s="9" t="s">
        <v>313</v>
      </c>
      <c r="B13" s="6" t="s">
        <v>314</v>
      </c>
      <c r="C13" s="10">
        <f t="shared" si="12"/>
        <v>5</v>
      </c>
      <c r="D13" s="19"/>
      <c r="E13" s="19"/>
      <c r="F13" s="19">
        <v>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2</v>
      </c>
      <c r="Y13" s="19"/>
    </row>
    <row r="14" spans="1:40" s="25" customFormat="1" ht="21" customHeight="1" x14ac:dyDescent="0.25">
      <c r="A14" s="30" t="s">
        <v>500</v>
      </c>
      <c r="B14" s="31" t="s">
        <v>501</v>
      </c>
      <c r="C14" s="28">
        <f>+SUM(C15:C16)</f>
        <v>13</v>
      </c>
      <c r="D14" s="28">
        <f t="shared" ref="D14:Y14" si="14">+SUM(D15:D16)</f>
        <v>3</v>
      </c>
      <c r="E14" s="28">
        <f t="shared" si="14"/>
        <v>0</v>
      </c>
      <c r="F14" s="28">
        <f t="shared" si="14"/>
        <v>1</v>
      </c>
      <c r="G14" s="28">
        <f t="shared" si="14"/>
        <v>1</v>
      </c>
      <c r="H14" s="28">
        <f t="shared" si="14"/>
        <v>0</v>
      </c>
      <c r="I14" s="28">
        <f t="shared" si="14"/>
        <v>0</v>
      </c>
      <c r="J14" s="28">
        <f t="shared" si="14"/>
        <v>0</v>
      </c>
      <c r="K14" s="28">
        <f t="shared" si="14"/>
        <v>0</v>
      </c>
      <c r="L14" s="28">
        <f t="shared" si="14"/>
        <v>0</v>
      </c>
      <c r="M14" s="28">
        <f t="shared" si="14"/>
        <v>0</v>
      </c>
      <c r="N14" s="28">
        <f t="shared" si="14"/>
        <v>1</v>
      </c>
      <c r="O14" s="28">
        <f t="shared" si="14"/>
        <v>1</v>
      </c>
      <c r="P14" s="28">
        <f t="shared" si="14"/>
        <v>1</v>
      </c>
      <c r="Q14" s="28">
        <f t="shared" si="14"/>
        <v>0</v>
      </c>
      <c r="R14" s="28">
        <f t="shared" si="14"/>
        <v>1</v>
      </c>
      <c r="S14" s="28">
        <f t="shared" si="14"/>
        <v>0</v>
      </c>
      <c r="T14" s="28">
        <f t="shared" si="14"/>
        <v>1</v>
      </c>
      <c r="U14" s="28">
        <f t="shared" si="14"/>
        <v>1</v>
      </c>
      <c r="V14" s="28">
        <f t="shared" si="14"/>
        <v>0</v>
      </c>
      <c r="W14" s="28">
        <f t="shared" si="14"/>
        <v>0</v>
      </c>
      <c r="X14" s="28">
        <f t="shared" si="14"/>
        <v>1</v>
      </c>
      <c r="Y14" s="28">
        <f t="shared" si="14"/>
        <v>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25.5" customHeight="1" x14ac:dyDescent="0.25">
      <c r="A15" s="9" t="s">
        <v>217</v>
      </c>
      <c r="B15" s="6" t="s">
        <v>218</v>
      </c>
      <c r="C15" s="10">
        <f t="shared" si="12"/>
        <v>6</v>
      </c>
      <c r="D15" s="19">
        <v>3</v>
      </c>
      <c r="E15" s="19"/>
      <c r="F15" s="19"/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>
        <v>1</v>
      </c>
      <c r="S15" s="19"/>
      <c r="T15" s="19"/>
      <c r="U15" s="19">
        <v>1</v>
      </c>
      <c r="V15" s="19"/>
      <c r="W15" s="19"/>
      <c r="X15" s="19"/>
      <c r="Y15" s="19"/>
    </row>
    <row r="16" spans="1:40" ht="25.5" customHeight="1" x14ac:dyDescent="0.25">
      <c r="A16" s="9" t="s">
        <v>315</v>
      </c>
      <c r="B16" s="6" t="s">
        <v>344</v>
      </c>
      <c r="C16" s="10">
        <f t="shared" si="12"/>
        <v>7</v>
      </c>
      <c r="D16" s="19"/>
      <c r="E16" s="19"/>
      <c r="F16" s="19">
        <v>1</v>
      </c>
      <c r="G16" s="19">
        <v>1</v>
      </c>
      <c r="H16" s="19"/>
      <c r="I16" s="19"/>
      <c r="J16" s="19"/>
      <c r="K16" s="19"/>
      <c r="L16" s="19"/>
      <c r="M16" s="19"/>
      <c r="N16" s="19"/>
      <c r="O16" s="19">
        <v>1</v>
      </c>
      <c r="P16" s="19">
        <v>1</v>
      </c>
      <c r="Q16" s="19"/>
      <c r="R16" s="19"/>
      <c r="S16" s="19"/>
      <c r="T16" s="19">
        <v>1</v>
      </c>
      <c r="U16" s="19"/>
      <c r="V16" s="19"/>
      <c r="W16" s="19"/>
      <c r="X16" s="19">
        <v>1</v>
      </c>
      <c r="Y16" s="19">
        <v>1</v>
      </c>
    </row>
    <row r="17" spans="1:40" s="25" customFormat="1" ht="20.25" customHeight="1" x14ac:dyDescent="0.25">
      <c r="A17" s="33" t="s">
        <v>502</v>
      </c>
      <c r="B17" s="31" t="s">
        <v>503</v>
      </c>
      <c r="C17" s="28">
        <f>SUM(C18:C18)</f>
        <v>15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2" customFormat="1" ht="19.5" customHeight="1" x14ac:dyDescent="0.25">
      <c r="A18" s="9" t="s">
        <v>66</v>
      </c>
      <c r="B18" s="6" t="s">
        <v>219</v>
      </c>
      <c r="C18" s="10">
        <f t="shared" si="12"/>
        <v>15</v>
      </c>
      <c r="D18" s="19"/>
      <c r="E18" s="19"/>
      <c r="F18" s="19">
        <v>2</v>
      </c>
      <c r="G18" s="19">
        <v>2</v>
      </c>
      <c r="H18" s="19"/>
      <c r="I18" s="19"/>
      <c r="J18" s="19"/>
      <c r="K18" s="19"/>
      <c r="L18" s="19">
        <v>2</v>
      </c>
      <c r="M18" s="19"/>
      <c r="N18" s="19"/>
      <c r="O18" s="19"/>
      <c r="P18" s="19">
        <v>1</v>
      </c>
      <c r="Q18" s="19"/>
      <c r="R18" s="19">
        <v>1</v>
      </c>
      <c r="S18" s="19">
        <v>1</v>
      </c>
      <c r="T18" s="19"/>
      <c r="U18" s="19">
        <v>1</v>
      </c>
      <c r="V18" s="19">
        <v>1</v>
      </c>
      <c r="W18" s="19"/>
      <c r="X18" s="19">
        <v>3</v>
      </c>
      <c r="Y18" s="19">
        <v>1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s="24" customFormat="1" ht="19.5" customHeight="1" x14ac:dyDescent="0.25">
      <c r="A19" s="26" t="s">
        <v>504</v>
      </c>
      <c r="B19" s="32" t="s">
        <v>505</v>
      </c>
      <c r="C19" s="28">
        <f>+SUM(C20:C22)</f>
        <v>6</v>
      </c>
      <c r="D19" s="28">
        <f t="shared" ref="D19:Y19" si="15">+SUM(D20:D22)</f>
        <v>0</v>
      </c>
      <c r="E19" s="28">
        <f t="shared" si="15"/>
        <v>0</v>
      </c>
      <c r="F19" s="28">
        <f t="shared" si="15"/>
        <v>0</v>
      </c>
      <c r="G19" s="28">
        <f t="shared" si="15"/>
        <v>1</v>
      </c>
      <c r="H19" s="28">
        <f t="shared" si="15"/>
        <v>0</v>
      </c>
      <c r="I19" s="28">
        <f t="shared" si="15"/>
        <v>0</v>
      </c>
      <c r="J19" s="28">
        <f t="shared" si="15"/>
        <v>0</v>
      </c>
      <c r="K19" s="28">
        <f t="shared" si="15"/>
        <v>1</v>
      </c>
      <c r="L19" s="28">
        <f t="shared" si="15"/>
        <v>1</v>
      </c>
      <c r="M19" s="28">
        <f t="shared" si="15"/>
        <v>0</v>
      </c>
      <c r="N19" s="28">
        <f t="shared" si="15"/>
        <v>0</v>
      </c>
      <c r="O19" s="28">
        <f t="shared" si="15"/>
        <v>2</v>
      </c>
      <c r="P19" s="28">
        <f t="shared" si="15"/>
        <v>0</v>
      </c>
      <c r="Q19" s="28">
        <f t="shared" si="15"/>
        <v>1</v>
      </c>
      <c r="R19" s="28">
        <f t="shared" si="15"/>
        <v>0</v>
      </c>
      <c r="S19" s="28">
        <f t="shared" si="15"/>
        <v>0</v>
      </c>
      <c r="T19" s="28">
        <f t="shared" si="15"/>
        <v>0</v>
      </c>
      <c r="U19" s="28">
        <f t="shared" si="15"/>
        <v>0</v>
      </c>
      <c r="V19" s="28">
        <f t="shared" si="15"/>
        <v>0</v>
      </c>
      <c r="W19" s="28">
        <f t="shared" si="15"/>
        <v>0</v>
      </c>
      <c r="X19" s="28">
        <f t="shared" si="15"/>
        <v>0</v>
      </c>
      <c r="Y19" s="28">
        <f t="shared" si="15"/>
        <v>0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s="2" customFormat="1" ht="19.5" customHeight="1" x14ac:dyDescent="0.25">
      <c r="A20" s="9" t="s">
        <v>108</v>
      </c>
      <c r="B20" s="6" t="s">
        <v>109</v>
      </c>
      <c r="C20" s="10">
        <f t="shared" si="12"/>
        <v>4</v>
      </c>
      <c r="D20" s="19"/>
      <c r="E20" s="19"/>
      <c r="F20" s="19"/>
      <c r="G20" s="19">
        <v>1</v>
      </c>
      <c r="H20" s="19"/>
      <c r="I20" s="19"/>
      <c r="J20" s="19"/>
      <c r="K20" s="19"/>
      <c r="L20" s="19">
        <v>1</v>
      </c>
      <c r="M20" s="19"/>
      <c r="N20" s="19"/>
      <c r="O20" s="19">
        <v>1</v>
      </c>
      <c r="P20" s="19"/>
      <c r="Q20" s="19">
        <v>1</v>
      </c>
      <c r="R20" s="19"/>
      <c r="S20" s="19"/>
      <c r="T20" s="19"/>
      <c r="U20" s="19"/>
      <c r="V20" s="19"/>
      <c r="W20" s="19"/>
      <c r="X20" s="19"/>
      <c r="Y20" s="19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s="2" customFormat="1" ht="19.5" customHeight="1" x14ac:dyDescent="0.25">
      <c r="A21" s="9" t="s">
        <v>423</v>
      </c>
      <c r="B21" s="6" t="s">
        <v>424</v>
      </c>
      <c r="C21" s="10">
        <f t="shared" si="12"/>
        <v>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1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s="2" customFormat="1" ht="19.5" customHeight="1" x14ac:dyDescent="0.25">
      <c r="A22" s="9" t="s">
        <v>90</v>
      </c>
      <c r="B22" s="6" t="s">
        <v>91</v>
      </c>
      <c r="C22" s="10">
        <f t="shared" si="12"/>
        <v>1</v>
      </c>
      <c r="D22" s="19"/>
      <c r="E22" s="19"/>
      <c r="F22" s="19"/>
      <c r="G22" s="19"/>
      <c r="H22" s="19"/>
      <c r="I22" s="19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1:40" s="24" customFormat="1" ht="19.5" customHeight="1" x14ac:dyDescent="0.25">
      <c r="A23" s="33" t="s">
        <v>506</v>
      </c>
      <c r="B23" s="31" t="s">
        <v>507</v>
      </c>
      <c r="C23" s="28">
        <f>+SUM(C24:C25)</f>
        <v>9</v>
      </c>
      <c r="D23" s="28">
        <f t="shared" ref="D23:Y23" si="16">+SUM(D24:D25)</f>
        <v>0</v>
      </c>
      <c r="E23" s="28">
        <f t="shared" si="16"/>
        <v>0</v>
      </c>
      <c r="F23" s="28">
        <f t="shared" si="16"/>
        <v>0</v>
      </c>
      <c r="G23" s="28">
        <f t="shared" si="16"/>
        <v>2</v>
      </c>
      <c r="H23" s="28">
        <f t="shared" si="16"/>
        <v>0</v>
      </c>
      <c r="I23" s="28">
        <f t="shared" si="16"/>
        <v>0</v>
      </c>
      <c r="J23" s="28">
        <f t="shared" si="16"/>
        <v>1</v>
      </c>
      <c r="K23" s="28">
        <f t="shared" si="16"/>
        <v>1</v>
      </c>
      <c r="L23" s="28">
        <f t="shared" si="16"/>
        <v>1</v>
      </c>
      <c r="M23" s="28">
        <f t="shared" si="16"/>
        <v>0</v>
      </c>
      <c r="N23" s="28">
        <f t="shared" si="16"/>
        <v>0</v>
      </c>
      <c r="O23" s="28">
        <f t="shared" si="16"/>
        <v>0</v>
      </c>
      <c r="P23" s="28">
        <f t="shared" si="16"/>
        <v>2</v>
      </c>
      <c r="Q23" s="28">
        <f t="shared" si="16"/>
        <v>0</v>
      </c>
      <c r="R23" s="28">
        <f t="shared" si="16"/>
        <v>1</v>
      </c>
      <c r="S23" s="28">
        <f t="shared" si="16"/>
        <v>0</v>
      </c>
      <c r="T23" s="28">
        <f t="shared" si="16"/>
        <v>0</v>
      </c>
      <c r="U23" s="28">
        <f t="shared" si="16"/>
        <v>1</v>
      </c>
      <c r="V23" s="28">
        <f t="shared" si="16"/>
        <v>0</v>
      </c>
      <c r="W23" s="28">
        <f t="shared" si="16"/>
        <v>0</v>
      </c>
      <c r="X23" s="28">
        <f t="shared" si="16"/>
        <v>0</v>
      </c>
      <c r="Y23" s="28">
        <f t="shared" si="16"/>
        <v>0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s="2" customFormat="1" ht="24.75" customHeight="1" x14ac:dyDescent="0.25">
      <c r="A24" s="9" t="s">
        <v>216</v>
      </c>
      <c r="B24" s="6" t="s">
        <v>215</v>
      </c>
      <c r="C24" s="10">
        <f t="shared" si="12"/>
        <v>8</v>
      </c>
      <c r="D24" s="19"/>
      <c r="E24" s="19"/>
      <c r="F24" s="19"/>
      <c r="G24" s="19">
        <v>2</v>
      </c>
      <c r="H24" s="19"/>
      <c r="I24" s="19"/>
      <c r="J24" s="19">
        <v>1</v>
      </c>
      <c r="K24" s="19">
        <v>1</v>
      </c>
      <c r="L24" s="19">
        <v>1</v>
      </c>
      <c r="M24" s="19"/>
      <c r="N24" s="19"/>
      <c r="O24" s="19"/>
      <c r="P24" s="19">
        <v>1</v>
      </c>
      <c r="Q24" s="19"/>
      <c r="R24" s="19">
        <v>1</v>
      </c>
      <c r="S24" s="19"/>
      <c r="T24" s="19"/>
      <c r="U24" s="19">
        <v>1</v>
      </c>
      <c r="V24" s="19"/>
      <c r="W24" s="19"/>
      <c r="X24" s="19"/>
      <c r="Y24" s="19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s="2" customFormat="1" ht="23.25" customHeight="1" x14ac:dyDescent="0.25">
      <c r="A25" s="9" t="s">
        <v>373</v>
      </c>
      <c r="B25" s="6" t="s">
        <v>374</v>
      </c>
      <c r="C25" s="10">
        <f t="shared" si="12"/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1</v>
      </c>
      <c r="Q25" s="19"/>
      <c r="R25" s="19"/>
      <c r="S25" s="19"/>
      <c r="T25" s="19"/>
      <c r="U25" s="19"/>
      <c r="V25" s="19"/>
      <c r="W25" s="19"/>
      <c r="X25" s="19"/>
      <c r="Y25" s="19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s="20" customFormat="1" ht="32.25" customHeight="1" x14ac:dyDescent="0.25">
      <c r="A26" s="39"/>
      <c r="B26" s="40" t="s">
        <v>510</v>
      </c>
      <c r="C26" s="41">
        <f t="shared" ref="C26:Y26" si="17">SUM(C27,C31,C34,C40,C42,C47,C54,C56,C58,C61)</f>
        <v>63</v>
      </c>
      <c r="D26" s="41">
        <f t="shared" si="17"/>
        <v>0</v>
      </c>
      <c r="E26" s="41">
        <f t="shared" si="17"/>
        <v>0</v>
      </c>
      <c r="F26" s="41">
        <f t="shared" si="17"/>
        <v>2</v>
      </c>
      <c r="G26" s="41">
        <f t="shared" si="17"/>
        <v>5</v>
      </c>
      <c r="H26" s="41">
        <f t="shared" si="17"/>
        <v>0</v>
      </c>
      <c r="I26" s="41">
        <f t="shared" si="17"/>
        <v>1</v>
      </c>
      <c r="J26" s="41">
        <f t="shared" si="17"/>
        <v>3</v>
      </c>
      <c r="K26" s="41">
        <f t="shared" si="17"/>
        <v>6</v>
      </c>
      <c r="L26" s="41">
        <f t="shared" si="17"/>
        <v>0</v>
      </c>
      <c r="M26" s="41">
        <f t="shared" si="17"/>
        <v>1</v>
      </c>
      <c r="N26" s="41">
        <f t="shared" si="17"/>
        <v>0</v>
      </c>
      <c r="O26" s="41">
        <f t="shared" si="17"/>
        <v>5</v>
      </c>
      <c r="P26" s="41">
        <f t="shared" si="17"/>
        <v>3</v>
      </c>
      <c r="Q26" s="41">
        <f t="shared" si="17"/>
        <v>0</v>
      </c>
      <c r="R26" s="41">
        <f t="shared" si="17"/>
        <v>3</v>
      </c>
      <c r="S26" s="41">
        <f t="shared" si="17"/>
        <v>0</v>
      </c>
      <c r="T26" s="41">
        <f t="shared" si="17"/>
        <v>0</v>
      </c>
      <c r="U26" s="41">
        <f t="shared" si="17"/>
        <v>10</v>
      </c>
      <c r="V26" s="41">
        <f t="shared" si="17"/>
        <v>3</v>
      </c>
      <c r="W26" s="41">
        <f t="shared" si="17"/>
        <v>0</v>
      </c>
      <c r="X26" s="41">
        <f t="shared" si="17"/>
        <v>16</v>
      </c>
      <c r="Y26" s="41">
        <f t="shared" si="17"/>
        <v>5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s="24" customFormat="1" ht="23.25" customHeight="1" x14ac:dyDescent="0.25">
      <c r="A27" s="33" t="s">
        <v>508</v>
      </c>
      <c r="B27" s="31" t="s">
        <v>509</v>
      </c>
      <c r="C27" s="28">
        <f>+SUM(C28:C30)</f>
        <v>8</v>
      </c>
      <c r="D27" s="28">
        <f t="shared" ref="D27:Y27" si="18">+SUM(D28:D30)</f>
        <v>0</v>
      </c>
      <c r="E27" s="28">
        <f t="shared" si="18"/>
        <v>0</v>
      </c>
      <c r="F27" s="28">
        <f t="shared" si="18"/>
        <v>0</v>
      </c>
      <c r="G27" s="28">
        <f t="shared" si="18"/>
        <v>1</v>
      </c>
      <c r="H27" s="28">
        <f t="shared" si="18"/>
        <v>0</v>
      </c>
      <c r="I27" s="28">
        <f t="shared" si="18"/>
        <v>0</v>
      </c>
      <c r="J27" s="28">
        <f t="shared" si="18"/>
        <v>0</v>
      </c>
      <c r="K27" s="28">
        <f t="shared" si="18"/>
        <v>0</v>
      </c>
      <c r="L27" s="28">
        <f t="shared" si="18"/>
        <v>0</v>
      </c>
      <c r="M27" s="28">
        <f t="shared" si="18"/>
        <v>0</v>
      </c>
      <c r="N27" s="28">
        <f t="shared" si="18"/>
        <v>0</v>
      </c>
      <c r="O27" s="28">
        <f t="shared" si="18"/>
        <v>0</v>
      </c>
      <c r="P27" s="28">
        <f t="shared" si="18"/>
        <v>0</v>
      </c>
      <c r="Q27" s="28">
        <f t="shared" si="18"/>
        <v>0</v>
      </c>
      <c r="R27" s="28">
        <f t="shared" si="18"/>
        <v>0</v>
      </c>
      <c r="S27" s="28">
        <f t="shared" si="18"/>
        <v>0</v>
      </c>
      <c r="T27" s="28">
        <f t="shared" si="18"/>
        <v>0</v>
      </c>
      <c r="U27" s="28">
        <f t="shared" si="18"/>
        <v>0</v>
      </c>
      <c r="V27" s="28">
        <f t="shared" si="18"/>
        <v>2</v>
      </c>
      <c r="W27" s="28">
        <f t="shared" si="18"/>
        <v>0</v>
      </c>
      <c r="X27" s="28">
        <f t="shared" si="18"/>
        <v>1</v>
      </c>
      <c r="Y27" s="28">
        <f t="shared" si="18"/>
        <v>4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s="2" customFormat="1" ht="21.75" customHeight="1" x14ac:dyDescent="0.25">
      <c r="A28" s="9" t="s">
        <v>234</v>
      </c>
      <c r="B28" s="6" t="s">
        <v>235</v>
      </c>
      <c r="C28" s="10">
        <f t="shared" si="12"/>
        <v>3</v>
      </c>
      <c r="D28" s="19"/>
      <c r="E28" s="19"/>
      <c r="F28" s="19"/>
      <c r="G28" s="19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1</v>
      </c>
      <c r="W28" s="19"/>
      <c r="X28" s="19">
        <v>1</v>
      </c>
      <c r="Y28" s="19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s="2" customFormat="1" ht="22.5" customHeight="1" x14ac:dyDescent="0.25">
      <c r="A29" s="9" t="s">
        <v>234</v>
      </c>
      <c r="B29" s="2" t="s">
        <v>343</v>
      </c>
      <c r="C29" s="10">
        <f t="shared" si="12"/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v>4</v>
      </c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s="2" customFormat="1" ht="21" customHeight="1" x14ac:dyDescent="0.25">
      <c r="A30" s="9" t="s">
        <v>233</v>
      </c>
      <c r="B30" s="6" t="s">
        <v>37</v>
      </c>
      <c r="C30" s="10">
        <f t="shared" si="12"/>
        <v>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>
        <v>1</v>
      </c>
      <c r="W30" s="19"/>
      <c r="X30" s="19"/>
      <c r="Y30" s="19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s="24" customFormat="1" ht="20.25" customHeight="1" x14ac:dyDescent="0.25">
      <c r="A31" s="33" t="s">
        <v>468</v>
      </c>
      <c r="B31" s="31" t="s">
        <v>467</v>
      </c>
      <c r="C31" s="28">
        <f>+SUM(C32:C33)</f>
        <v>6</v>
      </c>
      <c r="D31" s="28">
        <f t="shared" ref="D31:Y31" si="19">+SUM(D32:D33)</f>
        <v>0</v>
      </c>
      <c r="E31" s="28">
        <f t="shared" si="19"/>
        <v>0</v>
      </c>
      <c r="F31" s="28">
        <f t="shared" si="19"/>
        <v>0</v>
      </c>
      <c r="G31" s="28">
        <f t="shared" si="19"/>
        <v>1</v>
      </c>
      <c r="H31" s="28">
        <f t="shared" si="19"/>
        <v>0</v>
      </c>
      <c r="I31" s="28">
        <f t="shared" si="19"/>
        <v>0</v>
      </c>
      <c r="J31" s="28">
        <f t="shared" si="19"/>
        <v>0</v>
      </c>
      <c r="K31" s="28">
        <f t="shared" si="19"/>
        <v>0</v>
      </c>
      <c r="L31" s="28">
        <f t="shared" si="19"/>
        <v>0</v>
      </c>
      <c r="M31" s="28">
        <f t="shared" si="19"/>
        <v>0</v>
      </c>
      <c r="N31" s="28">
        <f t="shared" si="19"/>
        <v>0</v>
      </c>
      <c r="O31" s="28">
        <f t="shared" si="19"/>
        <v>0</v>
      </c>
      <c r="P31" s="28">
        <f t="shared" si="19"/>
        <v>0</v>
      </c>
      <c r="Q31" s="28">
        <f t="shared" si="19"/>
        <v>0</v>
      </c>
      <c r="R31" s="28">
        <f t="shared" si="19"/>
        <v>1</v>
      </c>
      <c r="S31" s="28">
        <f t="shared" si="19"/>
        <v>0</v>
      </c>
      <c r="T31" s="28">
        <f t="shared" si="19"/>
        <v>0</v>
      </c>
      <c r="U31" s="28">
        <f t="shared" si="19"/>
        <v>0</v>
      </c>
      <c r="V31" s="28">
        <f t="shared" si="19"/>
        <v>1</v>
      </c>
      <c r="W31" s="28">
        <f t="shared" si="19"/>
        <v>0</v>
      </c>
      <c r="X31" s="28">
        <f t="shared" si="19"/>
        <v>2</v>
      </c>
      <c r="Y31" s="28">
        <f t="shared" si="19"/>
        <v>1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s="2" customFormat="1" ht="21" customHeight="1" x14ac:dyDescent="0.25">
      <c r="A32" s="9" t="s">
        <v>226</v>
      </c>
      <c r="B32" s="6" t="s">
        <v>227</v>
      </c>
      <c r="C32" s="10">
        <f t="shared" si="12"/>
        <v>5</v>
      </c>
      <c r="D32" s="19"/>
      <c r="E32" s="19"/>
      <c r="F32" s="19"/>
      <c r="G32" s="19">
        <v>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v>1</v>
      </c>
      <c r="S32" s="19"/>
      <c r="T32" s="19"/>
      <c r="U32" s="19"/>
      <c r="V32" s="19">
        <v>1</v>
      </c>
      <c r="W32" s="19"/>
      <c r="X32" s="19">
        <v>2</v>
      </c>
      <c r="Y32" s="19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s="2" customFormat="1" ht="30.75" customHeight="1" x14ac:dyDescent="0.25">
      <c r="A33" s="9" t="s">
        <v>341</v>
      </c>
      <c r="B33" s="6" t="s">
        <v>342</v>
      </c>
      <c r="C33" s="10">
        <f t="shared" si="12"/>
        <v>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v>1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s="24" customFormat="1" ht="30.75" customHeight="1" x14ac:dyDescent="0.25">
      <c r="A34" s="33" t="s">
        <v>511</v>
      </c>
      <c r="B34" s="31" t="s">
        <v>512</v>
      </c>
      <c r="C34" s="28">
        <f>+SUM(C35:C39)</f>
        <v>10</v>
      </c>
      <c r="D34" s="28">
        <f t="shared" ref="D34:Y34" si="20">+SUM(D35:D39)</f>
        <v>0</v>
      </c>
      <c r="E34" s="28">
        <f t="shared" si="20"/>
        <v>0</v>
      </c>
      <c r="F34" s="28">
        <f t="shared" si="20"/>
        <v>2</v>
      </c>
      <c r="G34" s="28">
        <f t="shared" si="20"/>
        <v>1</v>
      </c>
      <c r="H34" s="28">
        <f t="shared" si="20"/>
        <v>0</v>
      </c>
      <c r="I34" s="28">
        <f t="shared" si="20"/>
        <v>1</v>
      </c>
      <c r="J34" s="28">
        <f t="shared" si="20"/>
        <v>1</v>
      </c>
      <c r="K34" s="28">
        <f t="shared" si="20"/>
        <v>2</v>
      </c>
      <c r="L34" s="28">
        <f t="shared" si="20"/>
        <v>0</v>
      </c>
      <c r="M34" s="28">
        <f t="shared" si="20"/>
        <v>0</v>
      </c>
      <c r="N34" s="28">
        <f t="shared" si="20"/>
        <v>0</v>
      </c>
      <c r="O34" s="28">
        <f t="shared" si="20"/>
        <v>1</v>
      </c>
      <c r="P34" s="28">
        <f t="shared" si="20"/>
        <v>0</v>
      </c>
      <c r="Q34" s="28">
        <f t="shared" si="20"/>
        <v>0</v>
      </c>
      <c r="R34" s="28">
        <f t="shared" si="20"/>
        <v>1</v>
      </c>
      <c r="S34" s="28">
        <f t="shared" si="20"/>
        <v>0</v>
      </c>
      <c r="T34" s="28">
        <f t="shared" si="20"/>
        <v>0</v>
      </c>
      <c r="U34" s="28">
        <f t="shared" si="20"/>
        <v>0</v>
      </c>
      <c r="V34" s="28">
        <f t="shared" si="20"/>
        <v>0</v>
      </c>
      <c r="W34" s="28">
        <f t="shared" si="20"/>
        <v>0</v>
      </c>
      <c r="X34" s="28">
        <f t="shared" si="20"/>
        <v>1</v>
      </c>
      <c r="Y34" s="28">
        <f t="shared" si="20"/>
        <v>0</v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s="2" customFormat="1" ht="21" customHeight="1" x14ac:dyDescent="0.25">
      <c r="A35" s="9" t="s">
        <v>286</v>
      </c>
      <c r="B35" s="2" t="s">
        <v>287</v>
      </c>
      <c r="C35" s="10">
        <f t="shared" si="12"/>
        <v>3</v>
      </c>
      <c r="D35" s="19"/>
      <c r="E35" s="19"/>
      <c r="F35" s="19"/>
      <c r="G35" s="19">
        <v>1</v>
      </c>
      <c r="H35" s="19"/>
      <c r="I35" s="19"/>
      <c r="J35" s="19"/>
      <c r="K35" s="19"/>
      <c r="L35" s="19"/>
      <c r="M35" s="19"/>
      <c r="N35" s="19"/>
      <c r="O35" s="19">
        <v>1</v>
      </c>
      <c r="P35" s="19"/>
      <c r="Q35" s="19"/>
      <c r="R35" s="19"/>
      <c r="S35" s="19"/>
      <c r="T35" s="19"/>
      <c r="U35" s="19"/>
      <c r="V35" s="19"/>
      <c r="W35" s="19"/>
      <c r="X35" s="19">
        <v>1</v>
      </c>
      <c r="Y35" s="19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1:40" s="2" customFormat="1" ht="21" customHeight="1" x14ac:dyDescent="0.25">
      <c r="A36" s="9" t="s">
        <v>566</v>
      </c>
      <c r="B36" s="2" t="s">
        <v>567</v>
      </c>
      <c r="C36" s="10">
        <f t="shared" si="12"/>
        <v>1</v>
      </c>
      <c r="D36" s="19"/>
      <c r="E36" s="19"/>
      <c r="F36" s="19"/>
      <c r="G36" s="19"/>
      <c r="H36" s="19"/>
      <c r="I36" s="19"/>
      <c r="J36" s="19">
        <v>1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spans="1:40" s="2" customFormat="1" ht="28.5" customHeight="1" x14ac:dyDescent="0.25">
      <c r="A37" s="9" t="s">
        <v>311</v>
      </c>
      <c r="B37" s="11" t="s">
        <v>312</v>
      </c>
      <c r="C37" s="10">
        <f t="shared" si="12"/>
        <v>2</v>
      </c>
      <c r="D37" s="19"/>
      <c r="E37" s="19"/>
      <c r="F37" s="19">
        <v>2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s="2" customFormat="1" ht="21.75" customHeight="1" x14ac:dyDescent="0.25">
      <c r="A38" s="5" t="s">
        <v>94</v>
      </c>
      <c r="B38" s="2" t="s">
        <v>93</v>
      </c>
      <c r="C38" s="10">
        <f t="shared" si="12"/>
        <v>2</v>
      </c>
      <c r="D38" s="19"/>
      <c r="E38" s="19"/>
      <c r="F38" s="19"/>
      <c r="G38" s="19"/>
      <c r="H38" s="19"/>
      <c r="I38" s="19"/>
      <c r="J38" s="19"/>
      <c r="K38" s="19">
        <v>1</v>
      </c>
      <c r="L38" s="19"/>
      <c r="M38" s="19"/>
      <c r="N38" s="19"/>
      <c r="O38" s="19"/>
      <c r="P38" s="19"/>
      <c r="Q38" s="19"/>
      <c r="R38" s="19">
        <v>1</v>
      </c>
      <c r="S38" s="19"/>
      <c r="T38" s="19"/>
      <c r="U38" s="19"/>
      <c r="V38" s="19"/>
      <c r="W38" s="19"/>
      <c r="X38" s="19"/>
      <c r="Y38" s="19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  <row r="39" spans="1:40" s="2" customFormat="1" ht="21" customHeight="1" x14ac:dyDescent="0.25">
      <c r="A39" s="5" t="s">
        <v>143</v>
      </c>
      <c r="B39" s="2" t="s">
        <v>100</v>
      </c>
      <c r="C39" s="10">
        <f t="shared" si="12"/>
        <v>2</v>
      </c>
      <c r="D39" s="19"/>
      <c r="E39" s="19"/>
      <c r="F39" s="19"/>
      <c r="G39" s="19"/>
      <c r="H39" s="19"/>
      <c r="I39" s="19">
        <v>1</v>
      </c>
      <c r="J39" s="19"/>
      <c r="K39" s="19">
        <v>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 s="34" customFormat="1" ht="21" customHeight="1" x14ac:dyDescent="0.25">
      <c r="A40" s="49" t="s">
        <v>513</v>
      </c>
      <c r="B40" s="50" t="s">
        <v>514</v>
      </c>
      <c r="C40" s="28">
        <f>+SUM(C41:C41)</f>
        <v>1</v>
      </c>
      <c r="D40" s="28">
        <f t="shared" ref="D40:Y40" si="21">+SUM(D41:D41)</f>
        <v>0</v>
      </c>
      <c r="E40" s="28">
        <f t="shared" si="21"/>
        <v>0</v>
      </c>
      <c r="F40" s="28">
        <f t="shared" si="21"/>
        <v>0</v>
      </c>
      <c r="G40" s="28">
        <f t="shared" si="21"/>
        <v>0</v>
      </c>
      <c r="H40" s="28">
        <f t="shared" si="21"/>
        <v>0</v>
      </c>
      <c r="I40" s="28">
        <f t="shared" si="21"/>
        <v>0</v>
      </c>
      <c r="J40" s="28">
        <f t="shared" si="21"/>
        <v>0</v>
      </c>
      <c r="K40" s="28">
        <f t="shared" si="21"/>
        <v>0</v>
      </c>
      <c r="L40" s="28">
        <f t="shared" si="21"/>
        <v>0</v>
      </c>
      <c r="M40" s="28">
        <f t="shared" si="21"/>
        <v>0</v>
      </c>
      <c r="N40" s="28">
        <f t="shared" si="21"/>
        <v>0</v>
      </c>
      <c r="O40" s="28">
        <f t="shared" si="21"/>
        <v>0</v>
      </c>
      <c r="P40" s="28">
        <f t="shared" si="21"/>
        <v>1</v>
      </c>
      <c r="Q40" s="28">
        <f t="shared" si="21"/>
        <v>0</v>
      </c>
      <c r="R40" s="28">
        <f t="shared" si="21"/>
        <v>0</v>
      </c>
      <c r="S40" s="28">
        <f t="shared" si="21"/>
        <v>0</v>
      </c>
      <c r="T40" s="28">
        <f t="shared" si="21"/>
        <v>0</v>
      </c>
      <c r="U40" s="28">
        <f t="shared" si="21"/>
        <v>0</v>
      </c>
      <c r="V40" s="28">
        <f t="shared" si="21"/>
        <v>0</v>
      </c>
      <c r="W40" s="28">
        <f t="shared" si="21"/>
        <v>0</v>
      </c>
      <c r="X40" s="28">
        <f t="shared" si="21"/>
        <v>0</v>
      </c>
      <c r="Y40" s="28">
        <f t="shared" si="21"/>
        <v>0</v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:40" s="3" customFormat="1" ht="34.5" customHeight="1" x14ac:dyDescent="0.25">
      <c r="A41" s="5" t="s">
        <v>369</v>
      </c>
      <c r="B41" s="12" t="s">
        <v>370</v>
      </c>
      <c r="C41" s="10">
        <f t="shared" si="12"/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1</v>
      </c>
      <c r="Q41" s="19"/>
      <c r="R41" s="19"/>
      <c r="S41" s="19"/>
      <c r="T41" s="19"/>
      <c r="U41" s="19"/>
      <c r="V41" s="19"/>
      <c r="W41" s="19"/>
      <c r="X41" s="19"/>
      <c r="Y41" s="19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</row>
    <row r="42" spans="1:40" s="34" customFormat="1" ht="21" customHeight="1" x14ac:dyDescent="0.25">
      <c r="A42" s="49" t="s">
        <v>565</v>
      </c>
      <c r="B42" s="35" t="s">
        <v>515</v>
      </c>
      <c r="C42" s="28">
        <f>+SUM(C43:C46)</f>
        <v>13</v>
      </c>
      <c r="D42" s="28">
        <f t="shared" ref="D42:P42" si="22">+SUM(D43:D46)</f>
        <v>0</v>
      </c>
      <c r="E42" s="28">
        <f t="shared" si="22"/>
        <v>0</v>
      </c>
      <c r="F42" s="28">
        <f t="shared" si="22"/>
        <v>0</v>
      </c>
      <c r="G42" s="28">
        <f t="shared" si="22"/>
        <v>2</v>
      </c>
      <c r="H42" s="28">
        <f t="shared" si="22"/>
        <v>0</v>
      </c>
      <c r="I42" s="28">
        <f t="shared" si="22"/>
        <v>0</v>
      </c>
      <c r="J42" s="28">
        <f t="shared" si="22"/>
        <v>2</v>
      </c>
      <c r="K42" s="28">
        <f t="shared" si="22"/>
        <v>2</v>
      </c>
      <c r="L42" s="28">
        <f t="shared" si="22"/>
        <v>0</v>
      </c>
      <c r="M42" s="28">
        <f t="shared" si="22"/>
        <v>1</v>
      </c>
      <c r="N42" s="28">
        <f t="shared" si="22"/>
        <v>0</v>
      </c>
      <c r="O42" s="28">
        <f t="shared" si="22"/>
        <v>0</v>
      </c>
      <c r="P42" s="28">
        <f t="shared" si="22"/>
        <v>0</v>
      </c>
      <c r="Q42" s="28">
        <f>+SUM(Q43:Q46)</f>
        <v>0</v>
      </c>
      <c r="R42" s="28">
        <f t="shared" ref="R42" si="23">+SUM(R43:R46)</f>
        <v>1</v>
      </c>
      <c r="S42" s="28">
        <f t="shared" ref="S42" si="24">+SUM(S43:S46)</f>
        <v>0</v>
      </c>
      <c r="T42" s="28">
        <f t="shared" ref="T42" si="25">+SUM(T43:T46)</f>
        <v>0</v>
      </c>
      <c r="U42" s="28">
        <f t="shared" ref="U42" si="26">+SUM(U43:U46)</f>
        <v>0</v>
      </c>
      <c r="V42" s="28">
        <f t="shared" ref="V42" si="27">+SUM(V43:V46)</f>
        <v>0</v>
      </c>
      <c r="W42" s="28">
        <f t="shared" ref="W42" si="28">+SUM(W43:W46)</f>
        <v>0</v>
      </c>
      <c r="X42" s="28">
        <f t="shared" ref="X42" si="29">+SUM(X43:X46)</f>
        <v>5</v>
      </c>
      <c r="Y42" s="28">
        <f>+SUM(Y43:Y46)</f>
        <v>0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s="3" customFormat="1" ht="21.75" customHeight="1" x14ac:dyDescent="0.25">
      <c r="A43" s="5" t="s">
        <v>205</v>
      </c>
      <c r="B43" s="6" t="s">
        <v>206</v>
      </c>
      <c r="C43" s="10">
        <f t="shared" si="12"/>
        <v>5</v>
      </c>
      <c r="D43" s="19"/>
      <c r="E43" s="19"/>
      <c r="F43" s="19"/>
      <c r="G43" s="19"/>
      <c r="H43" s="19"/>
      <c r="I43" s="19"/>
      <c r="J43" s="19">
        <v>1</v>
      </c>
      <c r="K43" s="19"/>
      <c r="L43" s="19"/>
      <c r="M43" s="19">
        <v>1</v>
      </c>
      <c r="N43" s="19"/>
      <c r="O43" s="19"/>
      <c r="P43" s="19"/>
      <c r="Q43" s="19"/>
      <c r="R43" s="19">
        <v>1</v>
      </c>
      <c r="S43" s="19"/>
      <c r="T43" s="19"/>
      <c r="U43" s="19"/>
      <c r="V43" s="19"/>
      <c r="W43" s="19"/>
      <c r="X43" s="19">
        <v>2</v>
      </c>
      <c r="Y43" s="19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:40" s="3" customFormat="1" ht="21.75" customHeight="1" x14ac:dyDescent="0.25">
      <c r="A44" s="5" t="s">
        <v>399</v>
      </c>
      <c r="B44" s="2" t="s">
        <v>89</v>
      </c>
      <c r="C44" s="10">
        <f t="shared" si="12"/>
        <v>5</v>
      </c>
      <c r="D44" s="19"/>
      <c r="E44" s="19"/>
      <c r="F44" s="19"/>
      <c r="G44" s="19">
        <v>2</v>
      </c>
      <c r="H44" s="19"/>
      <c r="I44" s="19"/>
      <c r="J44" s="19">
        <v>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>
        <v>2</v>
      </c>
      <c r="Y44" s="19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1:40" s="3" customFormat="1" ht="21.75" customHeight="1" x14ac:dyDescent="0.25">
      <c r="A45" s="5" t="s">
        <v>428</v>
      </c>
      <c r="B45" s="2" t="s">
        <v>429</v>
      </c>
      <c r="C45" s="10">
        <f t="shared" si="12"/>
        <v>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>
        <v>1</v>
      </c>
      <c r="Y45" s="19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:40" s="3" customFormat="1" ht="22.5" customHeight="1" x14ac:dyDescent="0.25">
      <c r="A46" s="5" t="s">
        <v>88</v>
      </c>
      <c r="B46" s="2" t="s">
        <v>89</v>
      </c>
      <c r="C46" s="10">
        <f t="shared" si="12"/>
        <v>2</v>
      </c>
      <c r="D46" s="19"/>
      <c r="E46" s="19"/>
      <c r="F46" s="19"/>
      <c r="G46" s="19"/>
      <c r="H46" s="19"/>
      <c r="I46" s="19"/>
      <c r="J46" s="19"/>
      <c r="K46" s="19">
        <v>2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</row>
    <row r="47" spans="1:40" s="34" customFormat="1" ht="22.5" customHeight="1" x14ac:dyDescent="0.25">
      <c r="A47" s="49" t="s">
        <v>478</v>
      </c>
      <c r="B47" s="50" t="s">
        <v>479</v>
      </c>
      <c r="C47" s="28">
        <f>+SUM(C48:C53)</f>
        <v>18</v>
      </c>
      <c r="D47" s="28">
        <f t="shared" ref="D47:P47" si="30">+SUM(D48:D53)</f>
        <v>0</v>
      </c>
      <c r="E47" s="28">
        <f t="shared" si="30"/>
        <v>0</v>
      </c>
      <c r="F47" s="28">
        <f t="shared" si="30"/>
        <v>0</v>
      </c>
      <c r="G47" s="28">
        <f t="shared" si="30"/>
        <v>0</v>
      </c>
      <c r="H47" s="28">
        <f t="shared" si="30"/>
        <v>0</v>
      </c>
      <c r="I47" s="28">
        <f t="shared" si="30"/>
        <v>0</v>
      </c>
      <c r="J47" s="28">
        <f t="shared" si="30"/>
        <v>0</v>
      </c>
      <c r="K47" s="28">
        <f t="shared" si="30"/>
        <v>1</v>
      </c>
      <c r="L47" s="28">
        <f t="shared" si="30"/>
        <v>0</v>
      </c>
      <c r="M47" s="28">
        <f t="shared" si="30"/>
        <v>0</v>
      </c>
      <c r="N47" s="28">
        <f t="shared" si="30"/>
        <v>0</v>
      </c>
      <c r="O47" s="28">
        <f t="shared" si="30"/>
        <v>2</v>
      </c>
      <c r="P47" s="28">
        <f t="shared" si="30"/>
        <v>1</v>
      </c>
      <c r="Q47" s="28">
        <f>+SUM(Q48:Q53)</f>
        <v>0</v>
      </c>
      <c r="R47" s="28">
        <f t="shared" ref="R47" si="31">+SUM(R48:R53)</f>
        <v>0</v>
      </c>
      <c r="S47" s="28">
        <f t="shared" ref="S47" si="32">+SUM(S48:S53)</f>
        <v>0</v>
      </c>
      <c r="T47" s="28">
        <f t="shared" ref="T47" si="33">+SUM(T48:T53)</f>
        <v>0</v>
      </c>
      <c r="U47" s="28">
        <f t="shared" ref="U47" si="34">+SUM(U48:U53)</f>
        <v>10</v>
      </c>
      <c r="V47" s="28">
        <f t="shared" ref="V47" si="35">+SUM(V48:V53)</f>
        <v>0</v>
      </c>
      <c r="W47" s="28">
        <f t="shared" ref="W47" si="36">+SUM(W48:W53)</f>
        <v>0</v>
      </c>
      <c r="X47" s="28">
        <f t="shared" ref="X47" si="37">+SUM(X48:X53)</f>
        <v>4</v>
      </c>
      <c r="Y47" s="28">
        <f t="shared" ref="Y47" si="38">+SUM(Y48:Y53)</f>
        <v>0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</row>
    <row r="48" spans="1:40" s="3" customFormat="1" ht="21.75" customHeight="1" x14ac:dyDescent="0.25">
      <c r="A48" s="5" t="s">
        <v>261</v>
      </c>
      <c r="B48" s="13" t="s">
        <v>25</v>
      </c>
      <c r="C48" s="10">
        <f t="shared" si="12"/>
        <v>10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v>10</v>
      </c>
      <c r="V48" s="19"/>
      <c r="W48" s="19"/>
      <c r="X48" s="19"/>
      <c r="Y48" s="19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</row>
    <row r="49" spans="1:40" s="3" customFormat="1" ht="21.75" customHeight="1" x14ac:dyDescent="0.25">
      <c r="A49" s="5" t="s">
        <v>421</v>
      </c>
      <c r="B49" s="6" t="s">
        <v>422</v>
      </c>
      <c r="C49" s="10">
        <f t="shared" si="12"/>
        <v>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>
        <v>1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</row>
    <row r="50" spans="1:40" s="3" customFormat="1" ht="21.75" customHeight="1" x14ac:dyDescent="0.25">
      <c r="A50" s="5" t="s">
        <v>430</v>
      </c>
      <c r="B50" s="6" t="s">
        <v>431</v>
      </c>
      <c r="C50" s="10">
        <f t="shared" si="12"/>
        <v>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2</v>
      </c>
      <c r="Y50" s="19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:40" s="3" customFormat="1" ht="33.75" customHeight="1" x14ac:dyDescent="0.25">
      <c r="A51" s="5" t="s">
        <v>85</v>
      </c>
      <c r="B51" s="7" t="s">
        <v>84</v>
      </c>
      <c r="C51" s="10">
        <f t="shared" si="12"/>
        <v>3</v>
      </c>
      <c r="D51" s="19"/>
      <c r="E51" s="19"/>
      <c r="F51" s="19"/>
      <c r="G51" s="19"/>
      <c r="H51" s="19"/>
      <c r="I51" s="19"/>
      <c r="J51" s="19"/>
      <c r="K51" s="19">
        <v>1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2</v>
      </c>
      <c r="Y51" s="19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s="3" customFormat="1" ht="33.75" customHeight="1" x14ac:dyDescent="0.25">
      <c r="A52" s="5" t="s">
        <v>425</v>
      </c>
      <c r="B52" s="7" t="s">
        <v>426</v>
      </c>
      <c r="C52" s="10">
        <f t="shared" si="12"/>
        <v>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 s="3" customFormat="1" ht="22.5" customHeight="1" x14ac:dyDescent="0.25">
      <c r="A53" s="5" t="s">
        <v>367</v>
      </c>
      <c r="B53" s="7" t="s">
        <v>368</v>
      </c>
      <c r="C53" s="10">
        <f t="shared" si="12"/>
        <v>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v>1</v>
      </c>
      <c r="Q53" s="19"/>
      <c r="R53" s="19"/>
      <c r="S53" s="19"/>
      <c r="T53" s="19"/>
      <c r="U53" s="19"/>
      <c r="V53" s="19"/>
      <c r="W53" s="19"/>
      <c r="X53" s="19"/>
      <c r="Y53" s="19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</row>
    <row r="54" spans="1:40" s="34" customFormat="1" ht="22.5" customHeight="1" x14ac:dyDescent="0.25">
      <c r="A54" s="49" t="s">
        <v>516</v>
      </c>
      <c r="B54" s="35" t="s">
        <v>517</v>
      </c>
      <c r="C54" s="28">
        <f>+SUM(C55:C55)</f>
        <v>1</v>
      </c>
      <c r="D54" s="28">
        <f t="shared" ref="D54:Y54" si="39">+SUM(D55:D55)</f>
        <v>0</v>
      </c>
      <c r="E54" s="28">
        <f t="shared" si="39"/>
        <v>0</v>
      </c>
      <c r="F54" s="28">
        <f t="shared" si="39"/>
        <v>0</v>
      </c>
      <c r="G54" s="28">
        <f t="shared" si="39"/>
        <v>0</v>
      </c>
      <c r="H54" s="28">
        <f t="shared" si="39"/>
        <v>0</v>
      </c>
      <c r="I54" s="28">
        <f t="shared" si="39"/>
        <v>0</v>
      </c>
      <c r="J54" s="28">
        <f t="shared" si="39"/>
        <v>0</v>
      </c>
      <c r="K54" s="28">
        <f t="shared" si="39"/>
        <v>0</v>
      </c>
      <c r="L54" s="28">
        <f t="shared" si="39"/>
        <v>0</v>
      </c>
      <c r="M54" s="28">
        <f t="shared" si="39"/>
        <v>0</v>
      </c>
      <c r="N54" s="28">
        <f t="shared" si="39"/>
        <v>0</v>
      </c>
      <c r="O54" s="28">
        <f t="shared" si="39"/>
        <v>0</v>
      </c>
      <c r="P54" s="28">
        <f t="shared" si="39"/>
        <v>1</v>
      </c>
      <c r="Q54" s="28">
        <f t="shared" si="39"/>
        <v>0</v>
      </c>
      <c r="R54" s="28">
        <f t="shared" si="39"/>
        <v>0</v>
      </c>
      <c r="S54" s="28">
        <f t="shared" si="39"/>
        <v>0</v>
      </c>
      <c r="T54" s="28">
        <f t="shared" si="39"/>
        <v>0</v>
      </c>
      <c r="U54" s="28">
        <f t="shared" si="39"/>
        <v>0</v>
      </c>
      <c r="V54" s="28">
        <f t="shared" si="39"/>
        <v>0</v>
      </c>
      <c r="W54" s="28">
        <f t="shared" si="39"/>
        <v>0</v>
      </c>
      <c r="X54" s="28">
        <f t="shared" si="39"/>
        <v>0</v>
      </c>
      <c r="Y54" s="28">
        <f t="shared" si="39"/>
        <v>0</v>
      </c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</row>
    <row r="55" spans="1:40" s="3" customFormat="1" ht="29.25" customHeight="1" x14ac:dyDescent="0.25">
      <c r="A55" s="5" t="s">
        <v>372</v>
      </c>
      <c r="B55" s="6" t="s">
        <v>371</v>
      </c>
      <c r="C55" s="10">
        <f t="shared" si="12"/>
        <v>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v>1</v>
      </c>
      <c r="Q55" s="19"/>
      <c r="R55" s="19"/>
      <c r="S55" s="19"/>
      <c r="T55" s="19"/>
      <c r="U55" s="19"/>
      <c r="V55" s="19"/>
      <c r="W55" s="19"/>
      <c r="X55" s="19"/>
      <c r="Y55" s="19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</row>
    <row r="56" spans="1:40" s="34" customFormat="1" ht="29.25" customHeight="1" x14ac:dyDescent="0.25">
      <c r="A56" s="49" t="s">
        <v>518</v>
      </c>
      <c r="B56" s="31" t="s">
        <v>519</v>
      </c>
      <c r="C56" s="28">
        <f>+SUM(C57:C57)</f>
        <v>2</v>
      </c>
      <c r="D56" s="28">
        <f t="shared" ref="D56:Y56" si="40">+SUM(D57:D57)</f>
        <v>0</v>
      </c>
      <c r="E56" s="28">
        <f t="shared" si="40"/>
        <v>0</v>
      </c>
      <c r="F56" s="28">
        <f t="shared" si="40"/>
        <v>0</v>
      </c>
      <c r="G56" s="28">
        <f t="shared" si="40"/>
        <v>0</v>
      </c>
      <c r="H56" s="28">
        <f t="shared" si="40"/>
        <v>0</v>
      </c>
      <c r="I56" s="28">
        <f t="shared" si="40"/>
        <v>0</v>
      </c>
      <c r="J56" s="28">
        <f t="shared" si="40"/>
        <v>0</v>
      </c>
      <c r="K56" s="28">
        <f t="shared" si="40"/>
        <v>0</v>
      </c>
      <c r="L56" s="28">
        <f t="shared" si="40"/>
        <v>0</v>
      </c>
      <c r="M56" s="28">
        <f t="shared" si="40"/>
        <v>0</v>
      </c>
      <c r="N56" s="28">
        <f t="shared" si="40"/>
        <v>0</v>
      </c>
      <c r="O56" s="28">
        <f t="shared" si="40"/>
        <v>0</v>
      </c>
      <c r="P56" s="28">
        <f t="shared" si="40"/>
        <v>0</v>
      </c>
      <c r="Q56" s="28">
        <f t="shared" si="40"/>
        <v>0</v>
      </c>
      <c r="R56" s="28">
        <f t="shared" si="40"/>
        <v>0</v>
      </c>
      <c r="S56" s="28">
        <f t="shared" si="40"/>
        <v>0</v>
      </c>
      <c r="T56" s="28">
        <f t="shared" si="40"/>
        <v>0</v>
      </c>
      <c r="U56" s="28">
        <f t="shared" si="40"/>
        <v>0</v>
      </c>
      <c r="V56" s="28">
        <f t="shared" si="40"/>
        <v>0</v>
      </c>
      <c r="W56" s="28">
        <f t="shared" si="40"/>
        <v>0</v>
      </c>
      <c r="X56" s="28">
        <f t="shared" si="40"/>
        <v>2</v>
      </c>
      <c r="Y56" s="28">
        <f t="shared" si="40"/>
        <v>0</v>
      </c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</row>
    <row r="57" spans="1:40" s="3" customFormat="1" ht="29.25" customHeight="1" x14ac:dyDescent="0.25">
      <c r="A57" s="5" t="s">
        <v>432</v>
      </c>
      <c r="B57" s="6" t="s">
        <v>433</v>
      </c>
      <c r="C57" s="10">
        <f t="shared" si="12"/>
        <v>2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v>2</v>
      </c>
      <c r="Y57" s="19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</row>
    <row r="58" spans="1:40" s="34" customFormat="1" ht="29.25" customHeight="1" x14ac:dyDescent="0.25">
      <c r="A58" s="49" t="s">
        <v>520</v>
      </c>
      <c r="B58" s="31" t="s">
        <v>521</v>
      </c>
      <c r="C58" s="28">
        <f>+SUM(C59:C60)</f>
        <v>3</v>
      </c>
      <c r="D58" s="28">
        <f t="shared" ref="D58:Y58" si="41">+SUM(D59:D60)</f>
        <v>0</v>
      </c>
      <c r="E58" s="28">
        <f t="shared" si="41"/>
        <v>0</v>
      </c>
      <c r="F58" s="28">
        <f t="shared" si="41"/>
        <v>0</v>
      </c>
      <c r="G58" s="28">
        <f t="shared" si="41"/>
        <v>0</v>
      </c>
      <c r="H58" s="28">
        <f t="shared" si="41"/>
        <v>0</v>
      </c>
      <c r="I58" s="28">
        <f t="shared" si="41"/>
        <v>0</v>
      </c>
      <c r="J58" s="28">
        <f t="shared" si="41"/>
        <v>0</v>
      </c>
      <c r="K58" s="28">
        <f t="shared" si="41"/>
        <v>0</v>
      </c>
      <c r="L58" s="28">
        <f t="shared" si="41"/>
        <v>0</v>
      </c>
      <c r="M58" s="28">
        <f t="shared" si="41"/>
        <v>0</v>
      </c>
      <c r="N58" s="28">
        <f t="shared" si="41"/>
        <v>0</v>
      </c>
      <c r="O58" s="28">
        <f t="shared" si="41"/>
        <v>2</v>
      </c>
      <c r="P58" s="28">
        <f t="shared" si="41"/>
        <v>0</v>
      </c>
      <c r="Q58" s="28">
        <f t="shared" si="41"/>
        <v>0</v>
      </c>
      <c r="R58" s="28">
        <f t="shared" si="41"/>
        <v>0</v>
      </c>
      <c r="S58" s="28">
        <f t="shared" si="41"/>
        <v>0</v>
      </c>
      <c r="T58" s="28">
        <f t="shared" si="41"/>
        <v>0</v>
      </c>
      <c r="U58" s="28">
        <f t="shared" si="41"/>
        <v>0</v>
      </c>
      <c r="V58" s="28">
        <f t="shared" si="41"/>
        <v>0</v>
      </c>
      <c r="W58" s="28">
        <f t="shared" si="41"/>
        <v>0</v>
      </c>
      <c r="X58" s="28">
        <f t="shared" si="41"/>
        <v>1</v>
      </c>
      <c r="Y58" s="28">
        <f t="shared" si="41"/>
        <v>0</v>
      </c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</row>
    <row r="59" spans="1:40" s="3" customFormat="1" ht="29.25" customHeight="1" x14ac:dyDescent="0.25">
      <c r="A59" s="5" t="s">
        <v>418</v>
      </c>
      <c r="B59" s="6" t="s">
        <v>417</v>
      </c>
      <c r="C59" s="10">
        <f t="shared" si="12"/>
        <v>2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>
        <v>2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</row>
    <row r="60" spans="1:40" s="3" customFormat="1" ht="29.25" customHeight="1" x14ac:dyDescent="0.25">
      <c r="A60" s="5" t="s">
        <v>434</v>
      </c>
      <c r="B60" s="6" t="s">
        <v>435</v>
      </c>
      <c r="C60" s="10">
        <f t="shared" si="12"/>
        <v>1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>
        <v>1</v>
      </c>
      <c r="Y60" s="19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</row>
    <row r="61" spans="1:40" s="34" customFormat="1" ht="22.5" customHeight="1" x14ac:dyDescent="0.25">
      <c r="A61" s="49" t="s">
        <v>522</v>
      </c>
      <c r="B61" s="31" t="s">
        <v>523</v>
      </c>
      <c r="C61" s="28">
        <f>+SUM(C62:C62)</f>
        <v>1</v>
      </c>
      <c r="D61" s="28">
        <f t="shared" ref="D61:Y61" si="42">+SUM(D62:D62)</f>
        <v>0</v>
      </c>
      <c r="E61" s="28">
        <f t="shared" si="42"/>
        <v>0</v>
      </c>
      <c r="F61" s="28">
        <f t="shared" si="42"/>
        <v>0</v>
      </c>
      <c r="G61" s="28">
        <f t="shared" si="42"/>
        <v>0</v>
      </c>
      <c r="H61" s="28">
        <f t="shared" si="42"/>
        <v>0</v>
      </c>
      <c r="I61" s="28">
        <f t="shared" si="42"/>
        <v>0</v>
      </c>
      <c r="J61" s="28">
        <f t="shared" si="42"/>
        <v>0</v>
      </c>
      <c r="K61" s="28">
        <f t="shared" si="42"/>
        <v>1</v>
      </c>
      <c r="L61" s="28">
        <f t="shared" si="42"/>
        <v>0</v>
      </c>
      <c r="M61" s="28">
        <f t="shared" si="42"/>
        <v>0</v>
      </c>
      <c r="N61" s="28">
        <f t="shared" si="42"/>
        <v>0</v>
      </c>
      <c r="O61" s="28">
        <f t="shared" si="42"/>
        <v>0</v>
      </c>
      <c r="P61" s="28">
        <f t="shared" si="42"/>
        <v>0</v>
      </c>
      <c r="Q61" s="28">
        <f t="shared" si="42"/>
        <v>0</v>
      </c>
      <c r="R61" s="28">
        <f t="shared" si="42"/>
        <v>0</v>
      </c>
      <c r="S61" s="28">
        <f t="shared" si="42"/>
        <v>0</v>
      </c>
      <c r="T61" s="28">
        <f t="shared" si="42"/>
        <v>0</v>
      </c>
      <c r="U61" s="28">
        <f t="shared" si="42"/>
        <v>0</v>
      </c>
      <c r="V61" s="28">
        <f t="shared" si="42"/>
        <v>0</v>
      </c>
      <c r="W61" s="28">
        <f t="shared" si="42"/>
        <v>0</v>
      </c>
      <c r="X61" s="28">
        <f t="shared" si="42"/>
        <v>0</v>
      </c>
      <c r="Y61" s="28">
        <f t="shared" si="42"/>
        <v>0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</row>
    <row r="62" spans="1:40" s="3" customFormat="1" ht="22.5" customHeight="1" x14ac:dyDescent="0.25">
      <c r="A62" s="5" t="s">
        <v>101</v>
      </c>
      <c r="B62" s="7" t="s">
        <v>102</v>
      </c>
      <c r="C62" s="10">
        <f t="shared" si="12"/>
        <v>1</v>
      </c>
      <c r="D62" s="19"/>
      <c r="E62" s="19"/>
      <c r="F62" s="19"/>
      <c r="G62" s="19"/>
      <c r="H62" s="19"/>
      <c r="I62" s="19"/>
      <c r="J62" s="19"/>
      <c r="K62" s="19">
        <v>1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</row>
    <row r="63" spans="1:40" s="42" customFormat="1" ht="32.25" customHeight="1" x14ac:dyDescent="0.25">
      <c r="A63" s="52"/>
      <c r="B63" s="59" t="s">
        <v>524</v>
      </c>
      <c r="C63" s="41">
        <f>SUM(C64,C88,C90)</f>
        <v>130</v>
      </c>
      <c r="D63" s="41">
        <f t="shared" ref="D63:Y63" si="43">SUM(D64,D88,D90)</f>
        <v>0</v>
      </c>
      <c r="E63" s="41">
        <f t="shared" si="43"/>
        <v>1</v>
      </c>
      <c r="F63" s="41">
        <f t="shared" si="43"/>
        <v>28</v>
      </c>
      <c r="G63" s="41">
        <f t="shared" si="43"/>
        <v>23</v>
      </c>
      <c r="H63" s="41">
        <f t="shared" si="43"/>
        <v>1</v>
      </c>
      <c r="I63" s="41">
        <f t="shared" si="43"/>
        <v>5</v>
      </c>
      <c r="J63" s="41">
        <f t="shared" si="43"/>
        <v>2</v>
      </c>
      <c r="K63" s="41">
        <f t="shared" si="43"/>
        <v>7</v>
      </c>
      <c r="L63" s="41">
        <f t="shared" si="43"/>
        <v>0</v>
      </c>
      <c r="M63" s="41">
        <f t="shared" si="43"/>
        <v>1</v>
      </c>
      <c r="N63" s="41">
        <f t="shared" si="43"/>
        <v>4</v>
      </c>
      <c r="O63" s="41">
        <f t="shared" si="43"/>
        <v>6</v>
      </c>
      <c r="P63" s="41">
        <f t="shared" si="43"/>
        <v>1</v>
      </c>
      <c r="Q63" s="41">
        <f t="shared" si="43"/>
        <v>0</v>
      </c>
      <c r="R63" s="41">
        <f t="shared" si="43"/>
        <v>9</v>
      </c>
      <c r="S63" s="41">
        <f t="shared" si="43"/>
        <v>3</v>
      </c>
      <c r="T63" s="41">
        <f t="shared" si="43"/>
        <v>5</v>
      </c>
      <c r="U63" s="41">
        <f t="shared" si="43"/>
        <v>22</v>
      </c>
      <c r="V63" s="41">
        <f t="shared" si="43"/>
        <v>1</v>
      </c>
      <c r="W63" s="41">
        <f t="shared" si="43"/>
        <v>3</v>
      </c>
      <c r="X63" s="41">
        <f t="shared" si="43"/>
        <v>5</v>
      </c>
      <c r="Y63" s="41">
        <f t="shared" si="43"/>
        <v>3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</row>
    <row r="64" spans="1:40" s="34" customFormat="1" ht="22.5" customHeight="1" x14ac:dyDescent="0.25">
      <c r="A64" s="49" t="s">
        <v>525</v>
      </c>
      <c r="B64" s="35" t="s">
        <v>526</v>
      </c>
      <c r="C64" s="28">
        <f>+SUM(C65:C87)</f>
        <v>119</v>
      </c>
      <c r="D64" s="28">
        <f t="shared" ref="D64:Y64" si="44">+SUM(D65:D87)</f>
        <v>0</v>
      </c>
      <c r="E64" s="28">
        <f t="shared" si="44"/>
        <v>0</v>
      </c>
      <c r="F64" s="28">
        <f t="shared" si="44"/>
        <v>28</v>
      </c>
      <c r="G64" s="28">
        <f t="shared" si="44"/>
        <v>21</v>
      </c>
      <c r="H64" s="28">
        <f t="shared" si="44"/>
        <v>1</v>
      </c>
      <c r="I64" s="28">
        <f t="shared" si="44"/>
        <v>5</v>
      </c>
      <c r="J64" s="28">
        <f t="shared" si="44"/>
        <v>2</v>
      </c>
      <c r="K64" s="28">
        <f t="shared" si="44"/>
        <v>7</v>
      </c>
      <c r="L64" s="28">
        <f t="shared" si="44"/>
        <v>0</v>
      </c>
      <c r="M64" s="28">
        <f t="shared" si="44"/>
        <v>1</v>
      </c>
      <c r="N64" s="28">
        <f t="shared" si="44"/>
        <v>3</v>
      </c>
      <c r="O64" s="28">
        <f t="shared" si="44"/>
        <v>6</v>
      </c>
      <c r="P64" s="28">
        <f t="shared" si="44"/>
        <v>1</v>
      </c>
      <c r="Q64" s="28">
        <f t="shared" si="44"/>
        <v>0</v>
      </c>
      <c r="R64" s="28">
        <f t="shared" si="44"/>
        <v>9</v>
      </c>
      <c r="S64" s="28">
        <f t="shared" si="44"/>
        <v>3</v>
      </c>
      <c r="T64" s="28">
        <f t="shared" si="44"/>
        <v>5</v>
      </c>
      <c r="U64" s="28">
        <f t="shared" si="44"/>
        <v>22</v>
      </c>
      <c r="V64" s="28">
        <f t="shared" si="44"/>
        <v>0</v>
      </c>
      <c r="W64" s="28">
        <f t="shared" si="44"/>
        <v>2</v>
      </c>
      <c r="X64" s="28">
        <f t="shared" si="44"/>
        <v>0</v>
      </c>
      <c r="Y64" s="28">
        <f t="shared" si="44"/>
        <v>3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</row>
    <row r="65" spans="1:40" s="3" customFormat="1" ht="21.75" customHeight="1" x14ac:dyDescent="0.25">
      <c r="A65" s="5" t="s">
        <v>83</v>
      </c>
      <c r="B65" s="14" t="s">
        <v>28</v>
      </c>
      <c r="C65" s="10">
        <f t="shared" si="12"/>
        <v>27</v>
      </c>
      <c r="D65" s="19"/>
      <c r="E65" s="19"/>
      <c r="F65" s="19"/>
      <c r="G65" s="19">
        <v>15</v>
      </c>
      <c r="H65" s="19"/>
      <c r="I65" s="19">
        <v>2</v>
      </c>
      <c r="J65" s="19"/>
      <c r="K65" s="19">
        <v>1</v>
      </c>
      <c r="L65" s="19"/>
      <c r="M65" s="19">
        <v>1</v>
      </c>
      <c r="N65" s="19"/>
      <c r="O65" s="19">
        <v>1</v>
      </c>
      <c r="P65" s="19">
        <v>1</v>
      </c>
      <c r="Q65" s="19"/>
      <c r="R65" s="19"/>
      <c r="S65" s="19"/>
      <c r="T65" s="19">
        <v>4</v>
      </c>
      <c r="U65" s="19"/>
      <c r="V65" s="19"/>
      <c r="W65" s="19">
        <v>1</v>
      </c>
      <c r="X65" s="19"/>
      <c r="Y65" s="19">
        <v>1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</row>
    <row r="66" spans="1:40" s="3" customFormat="1" ht="21.75" customHeight="1" x14ac:dyDescent="0.25">
      <c r="A66" s="5" t="s">
        <v>164</v>
      </c>
      <c r="B66" s="14" t="s">
        <v>30</v>
      </c>
      <c r="C66" s="10">
        <f t="shared" si="12"/>
        <v>10</v>
      </c>
      <c r="D66" s="19"/>
      <c r="E66" s="19"/>
      <c r="F66" s="19"/>
      <c r="G66" s="19">
        <v>4</v>
      </c>
      <c r="H66" s="19">
        <v>1</v>
      </c>
      <c r="I66" s="19"/>
      <c r="J66" s="19"/>
      <c r="K66" s="19"/>
      <c r="L66" s="19"/>
      <c r="M66" s="19"/>
      <c r="N66" s="19">
        <v>1</v>
      </c>
      <c r="O66" s="19">
        <v>2</v>
      </c>
      <c r="P66" s="19"/>
      <c r="Q66" s="19"/>
      <c r="R66" s="19"/>
      <c r="S66" s="19"/>
      <c r="T66" s="19">
        <v>1</v>
      </c>
      <c r="U66" s="19"/>
      <c r="V66" s="19"/>
      <c r="W66" s="19"/>
      <c r="X66" s="19"/>
      <c r="Y66" s="19">
        <v>1</v>
      </c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</row>
    <row r="67" spans="1:40" s="3" customFormat="1" ht="21.75" customHeight="1" x14ac:dyDescent="0.25">
      <c r="A67" s="5" t="s">
        <v>249</v>
      </c>
      <c r="B67" s="14" t="s">
        <v>31</v>
      </c>
      <c r="C67" s="10">
        <f t="shared" si="12"/>
        <v>4</v>
      </c>
      <c r="D67" s="19"/>
      <c r="E67" s="19"/>
      <c r="F67" s="19"/>
      <c r="G67" s="19">
        <v>2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>
        <v>1</v>
      </c>
      <c r="X67" s="19"/>
      <c r="Y67" s="19">
        <v>1</v>
      </c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s="3" customFormat="1" ht="20.25" customHeight="1" x14ac:dyDescent="0.25">
      <c r="A68" s="9" t="s">
        <v>41</v>
      </c>
      <c r="B68" s="6" t="s">
        <v>39</v>
      </c>
      <c r="C68" s="10">
        <f t="shared" si="12"/>
        <v>6</v>
      </c>
      <c r="D68" s="19"/>
      <c r="E68" s="19"/>
      <c r="F68" s="19">
        <v>2</v>
      </c>
      <c r="G68" s="19"/>
      <c r="H68" s="19"/>
      <c r="I68" s="19"/>
      <c r="J68" s="19"/>
      <c r="K68" s="19">
        <v>1</v>
      </c>
      <c r="L68" s="19"/>
      <c r="M68" s="19"/>
      <c r="N68" s="19"/>
      <c r="O68" s="19"/>
      <c r="P68" s="19"/>
      <c r="Q68" s="19"/>
      <c r="R68" s="19">
        <v>2</v>
      </c>
      <c r="S68" s="19">
        <v>1</v>
      </c>
      <c r="T68" s="19"/>
      <c r="U68" s="19"/>
      <c r="V68" s="19"/>
      <c r="W68" s="19"/>
      <c r="X68" s="19"/>
      <c r="Y68" s="19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</row>
    <row r="69" spans="1:40" s="3" customFormat="1" ht="20.25" customHeight="1" x14ac:dyDescent="0.25">
      <c r="A69" s="9" t="s">
        <v>222</v>
      </c>
      <c r="B69" s="6" t="s">
        <v>223</v>
      </c>
      <c r="C69" s="10">
        <f t="shared" si="12"/>
        <v>11</v>
      </c>
      <c r="D69" s="19"/>
      <c r="E69" s="19"/>
      <c r="F69" s="19">
        <v>4</v>
      </c>
      <c r="G69" s="19"/>
      <c r="H69" s="19"/>
      <c r="I69" s="19"/>
      <c r="J69" s="19">
        <v>1</v>
      </c>
      <c r="K69" s="19"/>
      <c r="L69" s="19"/>
      <c r="M69" s="19"/>
      <c r="N69" s="19"/>
      <c r="O69" s="19"/>
      <c r="P69" s="19"/>
      <c r="Q69" s="19"/>
      <c r="R69" s="19">
        <v>4</v>
      </c>
      <c r="S69" s="19"/>
      <c r="T69" s="19"/>
      <c r="U69" s="19">
        <v>2</v>
      </c>
      <c r="V69" s="19"/>
      <c r="W69" s="19"/>
      <c r="X69" s="19"/>
      <c r="Y69" s="19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</row>
    <row r="70" spans="1:40" s="3" customFormat="1" ht="20.25" customHeight="1" x14ac:dyDescent="0.25">
      <c r="A70" s="9" t="s">
        <v>300</v>
      </c>
      <c r="B70" s="6" t="s">
        <v>299</v>
      </c>
      <c r="C70" s="10">
        <f t="shared" si="12"/>
        <v>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>
        <v>1</v>
      </c>
      <c r="V70" s="19"/>
      <c r="W70" s="19"/>
      <c r="X70" s="19"/>
      <c r="Y70" s="19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</row>
    <row r="71" spans="1:40" s="3" customFormat="1" ht="20.25" customHeight="1" x14ac:dyDescent="0.25">
      <c r="A71" s="9" t="s">
        <v>292</v>
      </c>
      <c r="B71" s="6" t="s">
        <v>293</v>
      </c>
      <c r="C71" s="10">
        <f t="shared" si="12"/>
        <v>1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1</v>
      </c>
      <c r="V71" s="19"/>
      <c r="W71" s="19"/>
      <c r="X71" s="19"/>
      <c r="Y71" s="19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</row>
    <row r="72" spans="1:40" s="3" customFormat="1" ht="22.5" customHeight="1" x14ac:dyDescent="0.25">
      <c r="A72" s="9" t="s">
        <v>148</v>
      </c>
      <c r="B72" s="6" t="s">
        <v>149</v>
      </c>
      <c r="C72" s="10">
        <f t="shared" si="12"/>
        <v>2</v>
      </c>
      <c r="D72" s="19"/>
      <c r="E72" s="19"/>
      <c r="F72" s="19"/>
      <c r="G72" s="19"/>
      <c r="H72" s="19"/>
      <c r="I72" s="19">
        <v>1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>
        <v>1</v>
      </c>
      <c r="V72" s="19"/>
      <c r="W72" s="19"/>
      <c r="X72" s="19"/>
      <c r="Y72" s="19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</row>
    <row r="73" spans="1:40" s="3" customFormat="1" ht="22.5" customHeight="1" x14ac:dyDescent="0.25">
      <c r="A73" s="9" t="s">
        <v>309</v>
      </c>
      <c r="B73" s="6" t="s">
        <v>310</v>
      </c>
      <c r="C73" s="10">
        <f t="shared" si="12"/>
        <v>3</v>
      </c>
      <c r="D73" s="19"/>
      <c r="E73" s="19"/>
      <c r="F73" s="19">
        <v>2</v>
      </c>
      <c r="G73" s="19"/>
      <c r="H73" s="19"/>
      <c r="I73" s="19"/>
      <c r="J73" s="19"/>
      <c r="K73" s="19"/>
      <c r="L73" s="19"/>
      <c r="M73" s="19"/>
      <c r="N73" s="19"/>
      <c r="O73" s="19">
        <v>1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</row>
    <row r="74" spans="1:40" s="3" customFormat="1" ht="22.5" customHeight="1" x14ac:dyDescent="0.25">
      <c r="A74" s="9" t="s">
        <v>400</v>
      </c>
      <c r="B74" s="6" t="s">
        <v>401</v>
      </c>
      <c r="C74" s="10">
        <f t="shared" si="12"/>
        <v>2</v>
      </c>
      <c r="D74" s="19"/>
      <c r="E74" s="19"/>
      <c r="F74" s="19">
        <v>2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</row>
    <row r="75" spans="1:40" s="3" customFormat="1" ht="22.5" customHeight="1" x14ac:dyDescent="0.25">
      <c r="A75" s="9" t="s">
        <v>225</v>
      </c>
      <c r="B75" s="6" t="s">
        <v>224</v>
      </c>
      <c r="C75" s="10">
        <f t="shared" si="12"/>
        <v>3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1</v>
      </c>
      <c r="S75" s="19"/>
      <c r="T75" s="19"/>
      <c r="U75" s="19">
        <v>2</v>
      </c>
      <c r="V75" s="19"/>
      <c r="W75" s="19"/>
      <c r="X75" s="19"/>
      <c r="Y75" s="19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</row>
    <row r="76" spans="1:40" s="3" customFormat="1" ht="19.5" customHeight="1" x14ac:dyDescent="0.25">
      <c r="A76" s="5" t="s">
        <v>75</v>
      </c>
      <c r="B76" s="2" t="s">
        <v>30</v>
      </c>
      <c r="C76" s="10">
        <f t="shared" si="12"/>
        <v>11</v>
      </c>
      <c r="D76" s="19"/>
      <c r="E76" s="19"/>
      <c r="F76" s="19">
        <v>3</v>
      </c>
      <c r="G76" s="19"/>
      <c r="H76" s="19"/>
      <c r="I76" s="19"/>
      <c r="J76" s="19"/>
      <c r="K76" s="19">
        <v>2</v>
      </c>
      <c r="L76" s="19"/>
      <c r="M76" s="19"/>
      <c r="N76" s="19"/>
      <c r="O76" s="19">
        <v>1</v>
      </c>
      <c r="P76" s="19"/>
      <c r="Q76" s="19"/>
      <c r="R76" s="19">
        <v>1</v>
      </c>
      <c r="S76" s="19">
        <v>1</v>
      </c>
      <c r="T76" s="19"/>
      <c r="U76" s="19">
        <v>3</v>
      </c>
      <c r="V76" s="19"/>
      <c r="W76" s="19"/>
      <c r="X76" s="19"/>
      <c r="Y76" s="19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</row>
    <row r="77" spans="1:40" s="3" customFormat="1" ht="21" customHeight="1" x14ac:dyDescent="0.25">
      <c r="A77" s="9" t="s">
        <v>40</v>
      </c>
      <c r="B77" s="6" t="s">
        <v>38</v>
      </c>
      <c r="C77" s="10">
        <f t="shared" si="12"/>
        <v>3</v>
      </c>
      <c r="D77" s="19"/>
      <c r="E77" s="19"/>
      <c r="F77" s="19"/>
      <c r="G77" s="19"/>
      <c r="H77" s="19"/>
      <c r="I77" s="19">
        <v>1</v>
      </c>
      <c r="J77" s="19">
        <v>1</v>
      </c>
      <c r="K77" s="19"/>
      <c r="L77" s="19"/>
      <c r="M77" s="19"/>
      <c r="N77" s="19"/>
      <c r="O77" s="19"/>
      <c r="P77" s="19"/>
      <c r="Q77" s="19"/>
      <c r="R77" s="19"/>
      <c r="S77" s="19">
        <v>1</v>
      </c>
      <c r="T77" s="19"/>
      <c r="U77" s="19"/>
      <c r="V77" s="19"/>
      <c r="W77" s="19"/>
      <c r="X77" s="19"/>
      <c r="Y77" s="19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</row>
    <row r="78" spans="1:40" s="3" customFormat="1" ht="21" customHeight="1" x14ac:dyDescent="0.25">
      <c r="A78" s="9" t="s">
        <v>273</v>
      </c>
      <c r="B78" s="6" t="s">
        <v>274</v>
      </c>
      <c r="C78" s="10">
        <f t="shared" si="12"/>
        <v>1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>
        <v>1</v>
      </c>
      <c r="V78" s="19"/>
      <c r="W78" s="19"/>
      <c r="X78" s="19"/>
      <c r="Y78" s="19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</row>
    <row r="79" spans="1:40" s="3" customFormat="1" ht="22.5" customHeight="1" x14ac:dyDescent="0.25">
      <c r="A79" s="9" t="s">
        <v>275</v>
      </c>
      <c r="B79" s="6" t="s">
        <v>276</v>
      </c>
      <c r="C79" s="10">
        <f t="shared" ref="C79:C160" si="45">SUM(D79:Y79)</f>
        <v>4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>
        <v>1</v>
      </c>
      <c r="O79" s="19"/>
      <c r="P79" s="19"/>
      <c r="Q79" s="19"/>
      <c r="R79" s="19"/>
      <c r="S79" s="19"/>
      <c r="T79" s="19"/>
      <c r="U79" s="19">
        <v>3</v>
      </c>
      <c r="V79" s="19"/>
      <c r="W79" s="19"/>
      <c r="X79" s="19"/>
      <c r="Y79" s="19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</row>
    <row r="80" spans="1:40" s="3" customFormat="1" ht="21" customHeight="1" x14ac:dyDescent="0.25">
      <c r="A80" s="9" t="s">
        <v>78</v>
      </c>
      <c r="B80" s="6" t="s">
        <v>77</v>
      </c>
      <c r="C80" s="10">
        <f t="shared" si="45"/>
        <v>2</v>
      </c>
      <c r="D80" s="19"/>
      <c r="E80" s="19"/>
      <c r="F80" s="19"/>
      <c r="G80" s="19"/>
      <c r="H80" s="19"/>
      <c r="I80" s="19"/>
      <c r="J80" s="19"/>
      <c r="K80" s="19">
        <v>1</v>
      </c>
      <c r="L80" s="19"/>
      <c r="M80" s="19"/>
      <c r="N80" s="19"/>
      <c r="O80" s="19"/>
      <c r="P80" s="19"/>
      <c r="Q80" s="19"/>
      <c r="R80" s="19"/>
      <c r="S80" s="19"/>
      <c r="T80" s="19"/>
      <c r="U80" s="19">
        <v>1</v>
      </c>
      <c r="V80" s="19"/>
      <c r="W80" s="19"/>
      <c r="X80" s="19"/>
      <c r="Y80" s="19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</row>
    <row r="81" spans="1:40" s="3" customFormat="1" ht="21" customHeight="1" x14ac:dyDescent="0.25">
      <c r="A81" s="9" t="s">
        <v>294</v>
      </c>
      <c r="B81" s="6" t="s">
        <v>295</v>
      </c>
      <c r="C81" s="10">
        <f t="shared" si="45"/>
        <v>9</v>
      </c>
      <c r="D81" s="19"/>
      <c r="E81" s="19"/>
      <c r="F81" s="19">
        <v>5</v>
      </c>
      <c r="G81" s="19"/>
      <c r="H81" s="19"/>
      <c r="I81" s="19"/>
      <c r="J81" s="19"/>
      <c r="K81" s="19"/>
      <c r="L81" s="19"/>
      <c r="M81" s="19"/>
      <c r="N81" s="19"/>
      <c r="O81" s="19">
        <v>1</v>
      </c>
      <c r="P81" s="19"/>
      <c r="Q81" s="19"/>
      <c r="R81" s="19"/>
      <c r="S81" s="19"/>
      <c r="T81" s="19"/>
      <c r="U81" s="19">
        <v>3</v>
      </c>
      <c r="V81" s="19"/>
      <c r="W81" s="19"/>
      <c r="X81" s="19"/>
      <c r="Y81" s="19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</row>
    <row r="82" spans="1:40" s="3" customFormat="1" ht="21" customHeight="1" x14ac:dyDescent="0.25">
      <c r="A82" s="9" t="s">
        <v>79</v>
      </c>
      <c r="B82" s="6" t="s">
        <v>80</v>
      </c>
      <c r="C82" s="10">
        <f t="shared" si="45"/>
        <v>1</v>
      </c>
      <c r="D82" s="19"/>
      <c r="E82" s="19"/>
      <c r="F82" s="19"/>
      <c r="G82" s="19"/>
      <c r="H82" s="19"/>
      <c r="I82" s="19"/>
      <c r="J82" s="19"/>
      <c r="K82" s="19">
        <v>1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</row>
    <row r="83" spans="1:40" s="3" customFormat="1" ht="21" customHeight="1" x14ac:dyDescent="0.25">
      <c r="A83" s="9" t="s">
        <v>301</v>
      </c>
      <c r="B83" s="6" t="s">
        <v>302</v>
      </c>
      <c r="C83" s="10">
        <f t="shared" si="45"/>
        <v>3</v>
      </c>
      <c r="D83" s="19"/>
      <c r="E83" s="19"/>
      <c r="F83" s="19">
        <v>2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>
        <v>1</v>
      </c>
      <c r="V83" s="19"/>
      <c r="W83" s="19"/>
      <c r="X83" s="19"/>
      <c r="Y83" s="19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</row>
    <row r="84" spans="1:40" s="3" customFormat="1" ht="21" customHeight="1" x14ac:dyDescent="0.25">
      <c r="A84" s="9" t="s">
        <v>150</v>
      </c>
      <c r="B84" s="6" t="s">
        <v>151</v>
      </c>
      <c r="C84" s="10">
        <f t="shared" si="45"/>
        <v>5</v>
      </c>
      <c r="D84" s="19"/>
      <c r="E84" s="19"/>
      <c r="F84" s="19">
        <v>3</v>
      </c>
      <c r="G84" s="19"/>
      <c r="H84" s="19"/>
      <c r="I84" s="19">
        <v>1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1</v>
      </c>
      <c r="V84" s="19"/>
      <c r="W84" s="19"/>
      <c r="X84" s="19"/>
      <c r="Y84" s="19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</row>
    <row r="85" spans="1:40" s="3" customFormat="1" ht="21" customHeight="1" x14ac:dyDescent="0.25">
      <c r="A85" s="9" t="s">
        <v>81</v>
      </c>
      <c r="B85" s="6" t="s">
        <v>82</v>
      </c>
      <c r="C85" s="10">
        <f t="shared" si="45"/>
        <v>4</v>
      </c>
      <c r="D85" s="19"/>
      <c r="E85" s="19"/>
      <c r="F85" s="19">
        <v>2</v>
      </c>
      <c r="G85" s="19"/>
      <c r="H85" s="19"/>
      <c r="I85" s="19"/>
      <c r="J85" s="19"/>
      <c r="K85" s="19">
        <v>1</v>
      </c>
      <c r="L85" s="19"/>
      <c r="M85" s="19"/>
      <c r="N85" s="19"/>
      <c r="O85" s="19"/>
      <c r="P85" s="19"/>
      <c r="Q85" s="19"/>
      <c r="R85" s="19">
        <v>1</v>
      </c>
      <c r="S85" s="19"/>
      <c r="T85" s="19"/>
      <c r="U85" s="19"/>
      <c r="V85" s="19"/>
      <c r="W85" s="19"/>
      <c r="X85" s="19"/>
      <c r="Y85" s="19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</row>
    <row r="86" spans="1:40" s="3" customFormat="1" ht="21" customHeight="1" x14ac:dyDescent="0.25">
      <c r="A86" s="9" t="s">
        <v>351</v>
      </c>
      <c r="B86" s="6" t="s">
        <v>298</v>
      </c>
      <c r="C86" s="10">
        <f t="shared" si="45"/>
        <v>2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>
        <v>1</v>
      </c>
      <c r="O86" s="19"/>
      <c r="P86" s="19"/>
      <c r="Q86" s="19"/>
      <c r="R86" s="19"/>
      <c r="S86" s="19"/>
      <c r="T86" s="19"/>
      <c r="U86" s="19">
        <v>1</v>
      </c>
      <c r="V86" s="19"/>
      <c r="W86" s="19"/>
      <c r="X86" s="19"/>
      <c r="Y86" s="19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</row>
    <row r="87" spans="1:40" s="3" customFormat="1" ht="21" customHeight="1" x14ac:dyDescent="0.25">
      <c r="A87" s="9" t="s">
        <v>296</v>
      </c>
      <c r="B87" s="6" t="s">
        <v>297</v>
      </c>
      <c r="C87" s="10">
        <f t="shared" si="45"/>
        <v>4</v>
      </c>
      <c r="D87" s="19"/>
      <c r="E87" s="19"/>
      <c r="F87" s="19">
        <v>3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>
        <v>1</v>
      </c>
      <c r="V87" s="19"/>
      <c r="W87" s="19"/>
      <c r="X87" s="19"/>
      <c r="Y87" s="19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</row>
    <row r="88" spans="1:40" s="34" customFormat="1" ht="21" customHeight="1" x14ac:dyDescent="0.25">
      <c r="A88" s="33" t="s">
        <v>527</v>
      </c>
      <c r="B88" s="31" t="s">
        <v>528</v>
      </c>
      <c r="C88" s="28">
        <f>SUM(C89:C89)</f>
        <v>4</v>
      </c>
      <c r="D88" s="28">
        <f t="shared" ref="D88:Y88" si="46">SUM(D89:D89)</f>
        <v>0</v>
      </c>
      <c r="E88" s="28">
        <f t="shared" si="46"/>
        <v>1</v>
      </c>
      <c r="F88" s="28">
        <f t="shared" si="46"/>
        <v>0</v>
      </c>
      <c r="G88" s="28">
        <f t="shared" si="46"/>
        <v>2</v>
      </c>
      <c r="H88" s="28">
        <f t="shared" si="46"/>
        <v>0</v>
      </c>
      <c r="I88" s="28">
        <f t="shared" si="46"/>
        <v>0</v>
      </c>
      <c r="J88" s="28">
        <f t="shared" si="46"/>
        <v>0</v>
      </c>
      <c r="K88" s="28">
        <f t="shared" si="46"/>
        <v>0</v>
      </c>
      <c r="L88" s="28">
        <f t="shared" si="46"/>
        <v>0</v>
      </c>
      <c r="M88" s="28">
        <f t="shared" si="46"/>
        <v>0</v>
      </c>
      <c r="N88" s="28">
        <f t="shared" si="46"/>
        <v>0</v>
      </c>
      <c r="O88" s="28">
        <f t="shared" si="46"/>
        <v>0</v>
      </c>
      <c r="P88" s="28">
        <f t="shared" si="46"/>
        <v>0</v>
      </c>
      <c r="Q88" s="28">
        <f t="shared" si="46"/>
        <v>0</v>
      </c>
      <c r="R88" s="28">
        <f t="shared" si="46"/>
        <v>0</v>
      </c>
      <c r="S88" s="28">
        <f t="shared" si="46"/>
        <v>0</v>
      </c>
      <c r="T88" s="28">
        <f t="shared" si="46"/>
        <v>0</v>
      </c>
      <c r="U88" s="28">
        <f t="shared" si="46"/>
        <v>0</v>
      </c>
      <c r="V88" s="28">
        <f t="shared" si="46"/>
        <v>0</v>
      </c>
      <c r="W88" s="28">
        <f t="shared" si="46"/>
        <v>1</v>
      </c>
      <c r="X88" s="28">
        <f t="shared" si="46"/>
        <v>0</v>
      </c>
      <c r="Y88" s="28">
        <f t="shared" si="46"/>
        <v>0</v>
      </c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</row>
    <row r="89" spans="1:40" s="3" customFormat="1" ht="21" customHeight="1" x14ac:dyDescent="0.25">
      <c r="A89" s="9" t="s">
        <v>250</v>
      </c>
      <c r="B89" s="6" t="s">
        <v>22</v>
      </c>
      <c r="C89" s="10">
        <f t="shared" si="45"/>
        <v>4</v>
      </c>
      <c r="D89" s="19"/>
      <c r="E89" s="19">
        <v>1</v>
      </c>
      <c r="F89" s="19"/>
      <c r="G89" s="19">
        <v>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>
        <v>1</v>
      </c>
      <c r="X89" s="19"/>
      <c r="Y89" s="19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</row>
    <row r="90" spans="1:40" s="34" customFormat="1" ht="21" customHeight="1" x14ac:dyDescent="0.25">
      <c r="A90" s="33" t="s">
        <v>529</v>
      </c>
      <c r="B90" s="31" t="s">
        <v>530</v>
      </c>
      <c r="C90" s="28">
        <f>SUM(C91:C91)</f>
        <v>7</v>
      </c>
      <c r="D90" s="28">
        <f t="shared" ref="D90:Y90" si="47">SUM(D91:D91)</f>
        <v>0</v>
      </c>
      <c r="E90" s="28">
        <f t="shared" si="47"/>
        <v>0</v>
      </c>
      <c r="F90" s="28">
        <f t="shared" si="47"/>
        <v>0</v>
      </c>
      <c r="G90" s="28">
        <f t="shared" si="47"/>
        <v>0</v>
      </c>
      <c r="H90" s="28">
        <f t="shared" si="47"/>
        <v>0</v>
      </c>
      <c r="I90" s="28">
        <f t="shared" si="47"/>
        <v>0</v>
      </c>
      <c r="J90" s="28">
        <f t="shared" si="47"/>
        <v>0</v>
      </c>
      <c r="K90" s="28">
        <f t="shared" si="47"/>
        <v>0</v>
      </c>
      <c r="L90" s="28">
        <f t="shared" si="47"/>
        <v>0</v>
      </c>
      <c r="M90" s="28">
        <f t="shared" si="47"/>
        <v>0</v>
      </c>
      <c r="N90" s="28">
        <f t="shared" si="47"/>
        <v>1</v>
      </c>
      <c r="O90" s="28">
        <f t="shared" si="47"/>
        <v>0</v>
      </c>
      <c r="P90" s="28">
        <f t="shared" si="47"/>
        <v>0</v>
      </c>
      <c r="Q90" s="28">
        <f t="shared" si="47"/>
        <v>0</v>
      </c>
      <c r="R90" s="28">
        <f t="shared" si="47"/>
        <v>0</v>
      </c>
      <c r="S90" s="28">
        <f t="shared" si="47"/>
        <v>0</v>
      </c>
      <c r="T90" s="28">
        <f t="shared" si="47"/>
        <v>0</v>
      </c>
      <c r="U90" s="28">
        <f t="shared" si="47"/>
        <v>0</v>
      </c>
      <c r="V90" s="28">
        <f t="shared" si="47"/>
        <v>1</v>
      </c>
      <c r="W90" s="28">
        <f t="shared" si="47"/>
        <v>0</v>
      </c>
      <c r="X90" s="28">
        <f t="shared" si="47"/>
        <v>5</v>
      </c>
      <c r="Y90" s="28">
        <f t="shared" si="47"/>
        <v>0</v>
      </c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</row>
    <row r="91" spans="1:40" s="3" customFormat="1" ht="21" customHeight="1" x14ac:dyDescent="0.25">
      <c r="A91" s="9" t="s">
        <v>236</v>
      </c>
      <c r="B91" s="6" t="s">
        <v>190</v>
      </c>
      <c r="C91" s="10">
        <f t="shared" si="45"/>
        <v>7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>
        <v>1</v>
      </c>
      <c r="O91" s="19"/>
      <c r="P91" s="19"/>
      <c r="Q91" s="19"/>
      <c r="R91" s="19"/>
      <c r="S91" s="19"/>
      <c r="T91" s="19"/>
      <c r="U91" s="19"/>
      <c r="V91" s="19">
        <v>1</v>
      </c>
      <c r="W91" s="19"/>
      <c r="X91" s="19">
        <v>5</v>
      </c>
      <c r="Y91" s="19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</row>
    <row r="92" spans="1:40" s="42" customFormat="1" ht="35.25" customHeight="1" x14ac:dyDescent="0.25">
      <c r="A92" s="39"/>
      <c r="B92" s="57" t="s">
        <v>532</v>
      </c>
      <c r="C92" s="41">
        <f>SUM(C93,C101)</f>
        <v>32</v>
      </c>
      <c r="D92" s="41">
        <f t="shared" ref="D92:N92" si="48">SUM(D93,D101)</f>
        <v>0</v>
      </c>
      <c r="E92" s="41">
        <f t="shared" si="48"/>
        <v>1</v>
      </c>
      <c r="F92" s="41">
        <f t="shared" si="48"/>
        <v>1</v>
      </c>
      <c r="G92" s="41">
        <f t="shared" si="48"/>
        <v>2</v>
      </c>
      <c r="H92" s="41">
        <f t="shared" si="48"/>
        <v>1</v>
      </c>
      <c r="I92" s="41">
        <f t="shared" si="48"/>
        <v>2</v>
      </c>
      <c r="J92" s="41">
        <f t="shared" si="48"/>
        <v>1</v>
      </c>
      <c r="K92" s="41">
        <f t="shared" si="48"/>
        <v>0</v>
      </c>
      <c r="L92" s="41">
        <f t="shared" si="48"/>
        <v>0</v>
      </c>
      <c r="M92" s="41">
        <f t="shared" si="48"/>
        <v>0</v>
      </c>
      <c r="N92" s="41">
        <f t="shared" si="48"/>
        <v>2</v>
      </c>
      <c r="O92" s="41">
        <f t="shared" ref="O92" si="49">SUM(O93,O101)</f>
        <v>6</v>
      </c>
      <c r="P92" s="41">
        <f t="shared" ref="P92" si="50">SUM(P93,P101)</f>
        <v>0</v>
      </c>
      <c r="Q92" s="41">
        <f t="shared" ref="Q92" si="51">SUM(Q93,Q101)</f>
        <v>0</v>
      </c>
      <c r="R92" s="41">
        <f t="shared" ref="R92" si="52">SUM(R93,R101)</f>
        <v>6</v>
      </c>
      <c r="S92" s="41">
        <f t="shared" ref="S92" si="53">SUM(S93,S101)</f>
        <v>1</v>
      </c>
      <c r="T92" s="41">
        <f t="shared" ref="T92" si="54">SUM(T93,T101)</f>
        <v>1</v>
      </c>
      <c r="U92" s="41">
        <f t="shared" ref="U92" si="55">SUM(U93,U101)</f>
        <v>5</v>
      </c>
      <c r="V92" s="41">
        <f t="shared" ref="V92" si="56">SUM(V93,V101)</f>
        <v>2</v>
      </c>
      <c r="W92" s="41">
        <f t="shared" ref="W92" si="57">SUM(W93,W101)</f>
        <v>0</v>
      </c>
      <c r="X92" s="41">
        <f t="shared" ref="X92:Y92" si="58">SUM(X93,X101)</f>
        <v>1</v>
      </c>
      <c r="Y92" s="41">
        <f t="shared" si="58"/>
        <v>0</v>
      </c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</row>
    <row r="93" spans="1:40" s="34" customFormat="1" ht="21" customHeight="1" x14ac:dyDescent="0.25">
      <c r="A93" s="33" t="s">
        <v>531</v>
      </c>
      <c r="B93" s="31" t="s">
        <v>535</v>
      </c>
      <c r="C93" s="28">
        <f>SUM(C94:C96)</f>
        <v>4</v>
      </c>
      <c r="D93" s="28">
        <f t="shared" ref="D93:Y93" si="59">SUM(D94:D96)</f>
        <v>0</v>
      </c>
      <c r="E93" s="28">
        <f t="shared" si="59"/>
        <v>0</v>
      </c>
      <c r="F93" s="28">
        <f t="shared" si="59"/>
        <v>0</v>
      </c>
      <c r="G93" s="28">
        <f t="shared" si="59"/>
        <v>0</v>
      </c>
      <c r="H93" s="28">
        <f t="shared" si="59"/>
        <v>0</v>
      </c>
      <c r="I93" s="28">
        <f t="shared" si="59"/>
        <v>0</v>
      </c>
      <c r="J93" s="28">
        <f t="shared" si="59"/>
        <v>0</v>
      </c>
      <c r="K93" s="28">
        <f t="shared" si="59"/>
        <v>0</v>
      </c>
      <c r="L93" s="28">
        <f t="shared" si="59"/>
        <v>0</v>
      </c>
      <c r="M93" s="28">
        <f t="shared" si="59"/>
        <v>0</v>
      </c>
      <c r="N93" s="28">
        <f t="shared" si="59"/>
        <v>2</v>
      </c>
      <c r="O93" s="28">
        <f t="shared" si="59"/>
        <v>1</v>
      </c>
      <c r="P93" s="28">
        <f t="shared" si="59"/>
        <v>0</v>
      </c>
      <c r="Q93" s="28">
        <f t="shared" si="59"/>
        <v>0</v>
      </c>
      <c r="R93" s="28">
        <f t="shared" si="59"/>
        <v>1</v>
      </c>
      <c r="S93" s="28">
        <f t="shared" si="59"/>
        <v>0</v>
      </c>
      <c r="T93" s="28">
        <f t="shared" si="59"/>
        <v>0</v>
      </c>
      <c r="U93" s="28">
        <f t="shared" si="59"/>
        <v>0</v>
      </c>
      <c r="V93" s="28">
        <f t="shared" si="59"/>
        <v>0</v>
      </c>
      <c r="W93" s="28">
        <f t="shared" si="59"/>
        <v>0</v>
      </c>
      <c r="X93" s="28">
        <f t="shared" si="59"/>
        <v>0</v>
      </c>
      <c r="Y93" s="28">
        <f t="shared" si="59"/>
        <v>0</v>
      </c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</row>
    <row r="94" spans="1:40" s="3" customFormat="1" ht="21" customHeight="1" x14ac:dyDescent="0.25">
      <c r="A94" s="9" t="s">
        <v>349</v>
      </c>
      <c r="B94" s="6" t="s">
        <v>350</v>
      </c>
      <c r="C94" s="10">
        <f t="shared" si="45"/>
        <v>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>
        <v>2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</row>
    <row r="95" spans="1:40" s="3" customFormat="1" ht="35.25" customHeight="1" x14ac:dyDescent="0.25">
      <c r="A95" s="9" t="s">
        <v>204</v>
      </c>
      <c r="B95" s="6" t="s">
        <v>203</v>
      </c>
      <c r="C95" s="10">
        <f t="shared" si="45"/>
        <v>1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>
        <v>1</v>
      </c>
      <c r="S95" s="19"/>
      <c r="T95" s="19"/>
      <c r="U95" s="19"/>
      <c r="V95" s="19"/>
      <c r="W95" s="19"/>
      <c r="X95" s="19"/>
      <c r="Y95" s="19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</row>
    <row r="96" spans="1:40" s="3" customFormat="1" ht="21.75" customHeight="1" x14ac:dyDescent="0.25">
      <c r="A96" s="9" t="s">
        <v>419</v>
      </c>
      <c r="B96" s="6" t="s">
        <v>420</v>
      </c>
      <c r="C96" s="10">
        <f t="shared" si="45"/>
        <v>1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>
        <v>1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</row>
    <row r="97" spans="1:40" s="3" customFormat="1" ht="21" customHeight="1" x14ac:dyDescent="0.25">
      <c r="A97" s="9" t="s">
        <v>161</v>
      </c>
      <c r="B97" s="6" t="s">
        <v>162</v>
      </c>
      <c r="C97" s="10">
        <f t="shared" si="45"/>
        <v>12</v>
      </c>
      <c r="D97" s="19"/>
      <c r="E97" s="19">
        <v>1</v>
      </c>
      <c r="F97" s="19"/>
      <c r="G97" s="19"/>
      <c r="H97" s="19">
        <v>1</v>
      </c>
      <c r="I97" s="19"/>
      <c r="J97" s="19"/>
      <c r="K97" s="19"/>
      <c r="L97" s="19"/>
      <c r="M97" s="19"/>
      <c r="N97" s="19">
        <v>1</v>
      </c>
      <c r="O97" s="19">
        <v>4</v>
      </c>
      <c r="P97" s="19"/>
      <c r="Q97" s="19"/>
      <c r="R97" s="19"/>
      <c r="S97" s="19"/>
      <c r="T97" s="19">
        <v>1</v>
      </c>
      <c r="U97" s="19"/>
      <c r="V97" s="19">
        <v>1</v>
      </c>
      <c r="W97" s="19"/>
      <c r="X97" s="19">
        <v>2</v>
      </c>
      <c r="Y97" s="19">
        <v>1</v>
      </c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</row>
    <row r="98" spans="1:40" s="3" customFormat="1" ht="21" customHeight="1" x14ac:dyDescent="0.25">
      <c r="A98" s="9" t="s">
        <v>282</v>
      </c>
      <c r="B98" s="6" t="s">
        <v>283</v>
      </c>
      <c r="C98" s="10">
        <f t="shared" si="45"/>
        <v>4</v>
      </c>
      <c r="D98" s="19"/>
      <c r="E98" s="19"/>
      <c r="F98" s="19"/>
      <c r="G98" s="19">
        <v>1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>
        <v>1</v>
      </c>
      <c r="U98" s="19">
        <v>2</v>
      </c>
      <c r="V98" s="19"/>
      <c r="W98" s="19"/>
      <c r="X98" s="19"/>
      <c r="Y98" s="19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0" s="3" customFormat="1" ht="33" customHeight="1" x14ac:dyDescent="0.25">
      <c r="A99" s="9" t="s">
        <v>436</v>
      </c>
      <c r="B99" s="6" t="s">
        <v>437</v>
      </c>
      <c r="C99" s="10">
        <f t="shared" si="45"/>
        <v>3</v>
      </c>
      <c r="D99" s="19"/>
      <c r="E99" s="19"/>
      <c r="F99" s="19"/>
      <c r="G99" s="19"/>
      <c r="H99" s="19"/>
      <c r="I99" s="19"/>
      <c r="J99" s="19">
        <v>1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>
        <v>2</v>
      </c>
      <c r="Y99" s="19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0" s="3" customFormat="1" ht="21" customHeight="1" x14ac:dyDescent="0.25">
      <c r="A100" s="9" t="s">
        <v>329</v>
      </c>
      <c r="B100" s="6" t="s">
        <v>330</v>
      </c>
      <c r="C100" s="10">
        <f t="shared" si="45"/>
        <v>1</v>
      </c>
      <c r="D100" s="19"/>
      <c r="E100" s="19"/>
      <c r="F100" s="19">
        <v>1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0" s="34" customFormat="1" ht="21" customHeight="1" x14ac:dyDescent="0.25">
      <c r="A101" s="33" t="s">
        <v>533</v>
      </c>
      <c r="B101" s="31" t="s">
        <v>534</v>
      </c>
      <c r="C101" s="28">
        <f>SUM(C102:C105)</f>
        <v>28</v>
      </c>
      <c r="D101" s="28">
        <f t="shared" ref="D101:Y101" si="60">SUM(D102:D105)</f>
        <v>0</v>
      </c>
      <c r="E101" s="28">
        <f t="shared" si="60"/>
        <v>1</v>
      </c>
      <c r="F101" s="28">
        <f t="shared" si="60"/>
        <v>1</v>
      </c>
      <c r="G101" s="28">
        <f t="shared" si="60"/>
        <v>2</v>
      </c>
      <c r="H101" s="28">
        <f t="shared" si="60"/>
        <v>1</v>
      </c>
      <c r="I101" s="28">
        <f t="shared" si="60"/>
        <v>2</v>
      </c>
      <c r="J101" s="28">
        <f t="shared" si="60"/>
        <v>1</v>
      </c>
      <c r="K101" s="28">
        <f t="shared" si="60"/>
        <v>0</v>
      </c>
      <c r="L101" s="28">
        <f t="shared" si="60"/>
        <v>0</v>
      </c>
      <c r="M101" s="28">
        <f t="shared" si="60"/>
        <v>0</v>
      </c>
      <c r="N101" s="28">
        <f t="shared" si="60"/>
        <v>0</v>
      </c>
      <c r="O101" s="28">
        <f t="shared" si="60"/>
        <v>5</v>
      </c>
      <c r="P101" s="28">
        <f t="shared" si="60"/>
        <v>0</v>
      </c>
      <c r="Q101" s="28">
        <f t="shared" si="60"/>
        <v>0</v>
      </c>
      <c r="R101" s="28">
        <f t="shared" si="60"/>
        <v>5</v>
      </c>
      <c r="S101" s="28">
        <f t="shared" si="60"/>
        <v>1</v>
      </c>
      <c r="T101" s="28">
        <f t="shared" si="60"/>
        <v>1</v>
      </c>
      <c r="U101" s="28">
        <f t="shared" si="60"/>
        <v>5</v>
      </c>
      <c r="V101" s="28">
        <f t="shared" si="60"/>
        <v>2</v>
      </c>
      <c r="W101" s="28">
        <f t="shared" si="60"/>
        <v>0</v>
      </c>
      <c r="X101" s="28">
        <f t="shared" si="60"/>
        <v>1</v>
      </c>
      <c r="Y101" s="28">
        <f t="shared" si="60"/>
        <v>0</v>
      </c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0" s="3" customFormat="1" ht="21" customHeight="1" x14ac:dyDescent="0.25">
      <c r="A102" s="9" t="s">
        <v>237</v>
      </c>
      <c r="B102" s="6" t="s">
        <v>238</v>
      </c>
      <c r="C102" s="10">
        <f t="shared" si="45"/>
        <v>1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>
        <v>1</v>
      </c>
      <c r="W102" s="19"/>
      <c r="X102" s="19"/>
      <c r="Y102" s="19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0" s="3" customFormat="1" ht="21" customHeight="1" x14ac:dyDescent="0.25">
      <c r="A103" s="9" t="s">
        <v>163</v>
      </c>
      <c r="B103" s="6" t="s">
        <v>157</v>
      </c>
      <c r="C103" s="10">
        <f t="shared" si="45"/>
        <v>14</v>
      </c>
      <c r="D103" s="19"/>
      <c r="E103" s="19">
        <v>1</v>
      </c>
      <c r="F103" s="19"/>
      <c r="G103" s="19">
        <v>1</v>
      </c>
      <c r="H103" s="19">
        <v>1</v>
      </c>
      <c r="I103" s="19">
        <v>1</v>
      </c>
      <c r="J103" s="19"/>
      <c r="K103" s="19"/>
      <c r="L103" s="19"/>
      <c r="M103" s="19"/>
      <c r="N103" s="19"/>
      <c r="O103" s="19">
        <v>2</v>
      </c>
      <c r="P103" s="19"/>
      <c r="Q103" s="19"/>
      <c r="R103" s="19">
        <v>3</v>
      </c>
      <c r="S103" s="19"/>
      <c r="T103" s="19">
        <v>1</v>
      </c>
      <c r="U103" s="19">
        <v>2</v>
      </c>
      <c r="V103" s="19">
        <v>1</v>
      </c>
      <c r="W103" s="19"/>
      <c r="X103" s="19">
        <v>1</v>
      </c>
      <c r="Y103" s="19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0" s="3" customFormat="1" ht="21" customHeight="1" x14ac:dyDescent="0.25">
      <c r="A104" s="9" t="s">
        <v>327</v>
      </c>
      <c r="B104" s="6" t="s">
        <v>328</v>
      </c>
      <c r="C104" s="10">
        <f t="shared" si="45"/>
        <v>1</v>
      </c>
      <c r="D104" s="19"/>
      <c r="E104" s="19"/>
      <c r="F104" s="19">
        <v>1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0" s="3" customFormat="1" ht="19.5" customHeight="1" x14ac:dyDescent="0.25">
      <c r="A105" s="9" t="s">
        <v>42</v>
      </c>
      <c r="B105" s="6" t="s">
        <v>26</v>
      </c>
      <c r="C105" s="10">
        <f t="shared" si="45"/>
        <v>12</v>
      </c>
      <c r="D105" s="19"/>
      <c r="E105" s="19"/>
      <c r="F105" s="19"/>
      <c r="G105" s="19">
        <v>1</v>
      </c>
      <c r="H105" s="19"/>
      <c r="I105" s="19">
        <v>1</v>
      </c>
      <c r="J105" s="19">
        <v>1</v>
      </c>
      <c r="K105" s="19"/>
      <c r="L105" s="19"/>
      <c r="M105" s="19"/>
      <c r="N105" s="19"/>
      <c r="O105" s="19">
        <v>3</v>
      </c>
      <c r="P105" s="19"/>
      <c r="Q105" s="19"/>
      <c r="R105" s="19">
        <v>2</v>
      </c>
      <c r="S105" s="19">
        <v>1</v>
      </c>
      <c r="T105" s="19"/>
      <c r="U105" s="19">
        <v>3</v>
      </c>
      <c r="V105" s="19"/>
      <c r="W105" s="19"/>
      <c r="X105" s="19"/>
      <c r="Y105" s="19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0" s="42" customFormat="1" ht="19.5" customHeight="1" x14ac:dyDescent="0.25">
      <c r="A106" s="58"/>
      <c r="B106" s="57" t="s">
        <v>536</v>
      </c>
      <c r="C106" s="41">
        <f>SUM(C107,C110,C118,C120,C124,C126)</f>
        <v>58</v>
      </c>
      <c r="D106" s="41">
        <f t="shared" ref="D106:Y106" si="61">SUM(D107,D110,D118,D120,D124)</f>
        <v>0</v>
      </c>
      <c r="E106" s="41">
        <f t="shared" si="61"/>
        <v>0</v>
      </c>
      <c r="F106" s="41">
        <f t="shared" si="61"/>
        <v>0</v>
      </c>
      <c r="G106" s="41">
        <f t="shared" si="61"/>
        <v>2</v>
      </c>
      <c r="H106" s="41">
        <f t="shared" si="61"/>
        <v>0</v>
      </c>
      <c r="I106" s="41">
        <f t="shared" si="61"/>
        <v>4</v>
      </c>
      <c r="J106" s="41">
        <f t="shared" si="61"/>
        <v>2</v>
      </c>
      <c r="K106" s="41">
        <f t="shared" si="61"/>
        <v>3</v>
      </c>
      <c r="L106" s="41">
        <f t="shared" si="61"/>
        <v>0</v>
      </c>
      <c r="M106" s="41">
        <f t="shared" si="61"/>
        <v>8</v>
      </c>
      <c r="N106" s="41">
        <f t="shared" si="61"/>
        <v>0</v>
      </c>
      <c r="O106" s="41">
        <f t="shared" si="61"/>
        <v>5</v>
      </c>
      <c r="P106" s="41">
        <f t="shared" si="61"/>
        <v>3</v>
      </c>
      <c r="Q106" s="41">
        <f t="shared" si="61"/>
        <v>0</v>
      </c>
      <c r="R106" s="41">
        <f t="shared" si="61"/>
        <v>4</v>
      </c>
      <c r="S106" s="41">
        <f t="shared" si="61"/>
        <v>0</v>
      </c>
      <c r="T106" s="41">
        <f t="shared" si="61"/>
        <v>9</v>
      </c>
      <c r="U106" s="41">
        <f t="shared" si="61"/>
        <v>0</v>
      </c>
      <c r="V106" s="41">
        <f t="shared" si="61"/>
        <v>2</v>
      </c>
      <c r="W106" s="41">
        <f t="shared" si="61"/>
        <v>0</v>
      </c>
      <c r="X106" s="41">
        <f t="shared" si="61"/>
        <v>8</v>
      </c>
      <c r="Y106" s="41">
        <f t="shared" si="61"/>
        <v>7</v>
      </c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0" s="34" customFormat="1" ht="19.5" customHeight="1" x14ac:dyDescent="0.25">
      <c r="A107" s="33" t="s">
        <v>537</v>
      </c>
      <c r="B107" s="31" t="s">
        <v>538</v>
      </c>
      <c r="C107" s="28">
        <f>SUM(C108:C109)</f>
        <v>6</v>
      </c>
      <c r="D107" s="28">
        <f t="shared" ref="D107:Y107" si="62">SUM(D108:D109)</f>
        <v>0</v>
      </c>
      <c r="E107" s="28">
        <f t="shared" si="62"/>
        <v>0</v>
      </c>
      <c r="F107" s="28">
        <f t="shared" si="62"/>
        <v>0</v>
      </c>
      <c r="G107" s="28">
        <f t="shared" si="62"/>
        <v>0</v>
      </c>
      <c r="H107" s="28">
        <f t="shared" si="62"/>
        <v>0</v>
      </c>
      <c r="I107" s="28">
        <f t="shared" si="62"/>
        <v>1</v>
      </c>
      <c r="J107" s="28">
        <f t="shared" si="62"/>
        <v>0</v>
      </c>
      <c r="K107" s="28">
        <f t="shared" si="62"/>
        <v>0</v>
      </c>
      <c r="L107" s="28">
        <f t="shared" si="62"/>
        <v>0</v>
      </c>
      <c r="M107" s="28">
        <f t="shared" si="62"/>
        <v>2</v>
      </c>
      <c r="N107" s="28">
        <f t="shared" si="62"/>
        <v>0</v>
      </c>
      <c r="O107" s="28">
        <f t="shared" si="62"/>
        <v>0</v>
      </c>
      <c r="P107" s="28">
        <f t="shared" si="62"/>
        <v>1</v>
      </c>
      <c r="Q107" s="28">
        <f t="shared" si="62"/>
        <v>0</v>
      </c>
      <c r="R107" s="28">
        <f t="shared" si="62"/>
        <v>0</v>
      </c>
      <c r="S107" s="28">
        <f t="shared" si="62"/>
        <v>0</v>
      </c>
      <c r="T107" s="28">
        <f t="shared" si="62"/>
        <v>0</v>
      </c>
      <c r="U107" s="28">
        <f t="shared" si="62"/>
        <v>0</v>
      </c>
      <c r="V107" s="28">
        <f t="shared" si="62"/>
        <v>0</v>
      </c>
      <c r="W107" s="28">
        <f t="shared" si="62"/>
        <v>0</v>
      </c>
      <c r="X107" s="28">
        <f t="shared" si="62"/>
        <v>0</v>
      </c>
      <c r="Y107" s="28">
        <f t="shared" si="62"/>
        <v>2</v>
      </c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0" s="3" customFormat="1" ht="19.5" customHeight="1" x14ac:dyDescent="0.25">
      <c r="A108" s="9" t="s">
        <v>155</v>
      </c>
      <c r="B108" s="6" t="s">
        <v>156</v>
      </c>
      <c r="C108" s="10">
        <f t="shared" si="45"/>
        <v>5</v>
      </c>
      <c r="D108" s="19"/>
      <c r="E108" s="19"/>
      <c r="F108" s="19"/>
      <c r="G108" s="19"/>
      <c r="H108" s="19"/>
      <c r="I108" s="19">
        <v>1</v>
      </c>
      <c r="J108" s="19"/>
      <c r="K108" s="19"/>
      <c r="L108" s="19"/>
      <c r="M108" s="19">
        <v>2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>
        <v>2</v>
      </c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0" s="3" customFormat="1" ht="19.5" customHeight="1" x14ac:dyDescent="0.25">
      <c r="A109" s="9" t="s">
        <v>375</v>
      </c>
      <c r="B109" s="6" t="s">
        <v>376</v>
      </c>
      <c r="C109" s="10">
        <f t="shared" si="45"/>
        <v>1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v>1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0" s="34" customFormat="1" ht="19.5" customHeight="1" x14ac:dyDescent="0.25">
      <c r="A110" s="33" t="s">
        <v>463</v>
      </c>
      <c r="B110" s="31" t="s">
        <v>484</v>
      </c>
      <c r="C110" s="28">
        <f>SUM(C111:C117)</f>
        <v>27</v>
      </c>
      <c r="D110" s="28">
        <f t="shared" ref="D110:Y110" si="63">SUM(D111:D117)</f>
        <v>0</v>
      </c>
      <c r="E110" s="28">
        <f t="shared" si="63"/>
        <v>0</v>
      </c>
      <c r="F110" s="28">
        <f t="shared" si="63"/>
        <v>0</v>
      </c>
      <c r="G110" s="28">
        <f t="shared" si="63"/>
        <v>2</v>
      </c>
      <c r="H110" s="28">
        <f t="shared" si="63"/>
        <v>0</v>
      </c>
      <c r="I110" s="28">
        <f t="shared" si="63"/>
        <v>1</v>
      </c>
      <c r="J110" s="28">
        <f t="shared" si="63"/>
        <v>2</v>
      </c>
      <c r="K110" s="28">
        <f t="shared" si="63"/>
        <v>1</v>
      </c>
      <c r="L110" s="28">
        <f t="shared" si="63"/>
        <v>0</v>
      </c>
      <c r="M110" s="28">
        <f t="shared" si="63"/>
        <v>4</v>
      </c>
      <c r="N110" s="28">
        <f t="shared" si="63"/>
        <v>0</v>
      </c>
      <c r="O110" s="28">
        <f t="shared" si="63"/>
        <v>5</v>
      </c>
      <c r="P110" s="28">
        <f t="shared" si="63"/>
        <v>0</v>
      </c>
      <c r="Q110" s="28">
        <f t="shared" si="63"/>
        <v>0</v>
      </c>
      <c r="R110" s="28">
        <f t="shared" si="63"/>
        <v>2</v>
      </c>
      <c r="S110" s="28">
        <f t="shared" si="63"/>
        <v>0</v>
      </c>
      <c r="T110" s="28">
        <f t="shared" si="63"/>
        <v>1</v>
      </c>
      <c r="U110" s="28">
        <f t="shared" si="63"/>
        <v>0</v>
      </c>
      <c r="V110" s="28">
        <f t="shared" si="63"/>
        <v>1</v>
      </c>
      <c r="W110" s="28">
        <f t="shared" si="63"/>
        <v>0</v>
      </c>
      <c r="X110" s="28">
        <f t="shared" si="63"/>
        <v>6</v>
      </c>
      <c r="Y110" s="28">
        <f t="shared" si="63"/>
        <v>2</v>
      </c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0" s="3" customFormat="1" ht="19.5" customHeight="1" x14ac:dyDescent="0.25">
      <c r="A111" s="9" t="s">
        <v>207</v>
      </c>
      <c r="B111" s="6" t="s">
        <v>208</v>
      </c>
      <c r="C111" s="10">
        <f t="shared" si="45"/>
        <v>14</v>
      </c>
      <c r="D111" s="19"/>
      <c r="E111" s="19"/>
      <c r="F111" s="19"/>
      <c r="G111" s="19">
        <v>2</v>
      </c>
      <c r="H111" s="19"/>
      <c r="I111" s="19"/>
      <c r="J111" s="19">
        <v>2</v>
      </c>
      <c r="K111" s="19"/>
      <c r="L111" s="19"/>
      <c r="M111" s="19"/>
      <c r="N111" s="19"/>
      <c r="O111" s="19">
        <v>3</v>
      </c>
      <c r="P111" s="19"/>
      <c r="Q111" s="19"/>
      <c r="R111" s="19">
        <v>2</v>
      </c>
      <c r="S111" s="19"/>
      <c r="T111" s="19">
        <v>1</v>
      </c>
      <c r="U111" s="19"/>
      <c r="V111" s="19"/>
      <c r="W111" s="19"/>
      <c r="X111" s="19">
        <v>2</v>
      </c>
      <c r="Y111" s="19">
        <v>2</v>
      </c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0" s="3" customFormat="1" ht="19.5" customHeight="1" x14ac:dyDescent="0.25">
      <c r="A112" s="9" t="s">
        <v>144</v>
      </c>
      <c r="B112" s="6" t="s">
        <v>145</v>
      </c>
      <c r="C112" s="10">
        <f t="shared" si="45"/>
        <v>5</v>
      </c>
      <c r="D112" s="19"/>
      <c r="E112" s="19"/>
      <c r="F112" s="19"/>
      <c r="G112" s="19"/>
      <c r="H112" s="19"/>
      <c r="I112" s="19">
        <v>1</v>
      </c>
      <c r="J112" s="19"/>
      <c r="K112" s="19"/>
      <c r="L112" s="19"/>
      <c r="M112" s="19">
        <v>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>
        <v>2</v>
      </c>
      <c r="Y112" s="19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1:40" s="3" customFormat="1" ht="19.5" customHeight="1" x14ac:dyDescent="0.25">
      <c r="A113" s="9" t="s">
        <v>146</v>
      </c>
      <c r="B113" s="6" t="s">
        <v>147</v>
      </c>
      <c r="C113" s="10">
        <f t="shared" si="45"/>
        <v>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>
        <v>2</v>
      </c>
      <c r="N113" s="19"/>
      <c r="O113" s="19">
        <v>2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1:40" s="3" customFormat="1" ht="20.25" customHeight="1" x14ac:dyDescent="0.25">
      <c r="A114" s="9" t="s">
        <v>438</v>
      </c>
      <c r="B114" s="6" t="s">
        <v>97</v>
      </c>
      <c r="C114" s="10">
        <f t="shared" si="45"/>
        <v>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>
        <v>1</v>
      </c>
      <c r="Y114" s="19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1:40" s="3" customFormat="1" ht="19.5" customHeight="1" x14ac:dyDescent="0.25">
      <c r="A115" s="9" t="s">
        <v>239</v>
      </c>
      <c r="B115" s="6" t="s">
        <v>240</v>
      </c>
      <c r="C115" s="10">
        <f t="shared" si="45"/>
        <v>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>
        <v>1</v>
      </c>
      <c r="W115" s="19"/>
      <c r="X115" s="19"/>
      <c r="Y115" s="19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1:40" s="3" customFormat="1" ht="19.5" customHeight="1" x14ac:dyDescent="0.25">
      <c r="A116" s="9" t="s">
        <v>439</v>
      </c>
      <c r="B116" s="6" t="s">
        <v>440</v>
      </c>
      <c r="C116" s="10">
        <f t="shared" si="45"/>
        <v>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>
        <v>1</v>
      </c>
      <c r="Y116" s="19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1:40" s="3" customFormat="1" ht="19.5" customHeight="1" x14ac:dyDescent="0.25">
      <c r="A117" s="9" t="s">
        <v>95</v>
      </c>
      <c r="B117" s="6" t="s">
        <v>96</v>
      </c>
      <c r="C117" s="10">
        <f t="shared" si="45"/>
        <v>1</v>
      </c>
      <c r="D117" s="19"/>
      <c r="E117" s="19"/>
      <c r="F117" s="19"/>
      <c r="G117" s="19"/>
      <c r="H117" s="19"/>
      <c r="I117" s="19"/>
      <c r="J117" s="19"/>
      <c r="K117" s="19">
        <v>1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1:40" s="34" customFormat="1" ht="19.5" customHeight="1" x14ac:dyDescent="0.25">
      <c r="A118" s="33" t="s">
        <v>539</v>
      </c>
      <c r="B118" s="31" t="s">
        <v>540</v>
      </c>
      <c r="C118" s="28">
        <f>SUM(C119:C119)</f>
        <v>1</v>
      </c>
      <c r="D118" s="28">
        <f t="shared" ref="D118:Y118" si="64">SUM(D119:D119)</f>
        <v>0</v>
      </c>
      <c r="E118" s="28">
        <f t="shared" si="64"/>
        <v>0</v>
      </c>
      <c r="F118" s="28">
        <f t="shared" si="64"/>
        <v>0</v>
      </c>
      <c r="G118" s="28">
        <f t="shared" si="64"/>
        <v>0</v>
      </c>
      <c r="H118" s="28">
        <f t="shared" si="64"/>
        <v>0</v>
      </c>
      <c r="I118" s="28">
        <f t="shared" si="64"/>
        <v>0</v>
      </c>
      <c r="J118" s="28">
        <f t="shared" si="64"/>
        <v>0</v>
      </c>
      <c r="K118" s="28">
        <f t="shared" si="64"/>
        <v>0</v>
      </c>
      <c r="L118" s="28">
        <f t="shared" si="64"/>
        <v>0</v>
      </c>
      <c r="M118" s="28">
        <f t="shared" si="64"/>
        <v>0</v>
      </c>
      <c r="N118" s="28">
        <f t="shared" si="64"/>
        <v>0</v>
      </c>
      <c r="O118" s="28">
        <f t="shared" si="64"/>
        <v>0</v>
      </c>
      <c r="P118" s="28">
        <f t="shared" si="64"/>
        <v>0</v>
      </c>
      <c r="Q118" s="28">
        <f t="shared" si="64"/>
        <v>0</v>
      </c>
      <c r="R118" s="28">
        <f t="shared" si="64"/>
        <v>1</v>
      </c>
      <c r="S118" s="28">
        <f t="shared" si="64"/>
        <v>0</v>
      </c>
      <c r="T118" s="28">
        <f t="shared" si="64"/>
        <v>0</v>
      </c>
      <c r="U118" s="28">
        <f t="shared" si="64"/>
        <v>0</v>
      </c>
      <c r="V118" s="28">
        <f t="shared" si="64"/>
        <v>0</v>
      </c>
      <c r="W118" s="28">
        <f t="shared" si="64"/>
        <v>0</v>
      </c>
      <c r="X118" s="28">
        <f t="shared" si="64"/>
        <v>0</v>
      </c>
      <c r="Y118" s="28">
        <f t="shared" si="64"/>
        <v>0</v>
      </c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1:40" s="3" customFormat="1" ht="23.25" customHeight="1" x14ac:dyDescent="0.25">
      <c r="A119" s="9" t="s">
        <v>209</v>
      </c>
      <c r="B119" s="6" t="s">
        <v>210</v>
      </c>
      <c r="C119" s="10">
        <f t="shared" si="45"/>
        <v>1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>
        <v>1</v>
      </c>
      <c r="S119" s="19"/>
      <c r="T119" s="19"/>
      <c r="U119" s="19"/>
      <c r="V119" s="19"/>
      <c r="W119" s="19"/>
      <c r="X119" s="19"/>
      <c r="Y119" s="19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1:40" s="34" customFormat="1" ht="22.5" customHeight="1" x14ac:dyDescent="0.25">
      <c r="A120" s="33" t="s">
        <v>541</v>
      </c>
      <c r="B120" s="31" t="s">
        <v>542</v>
      </c>
      <c r="C120" s="28">
        <f>SUM(C121:C123)</f>
        <v>22</v>
      </c>
      <c r="D120" s="28">
        <f t="shared" ref="D120:Y120" si="65">SUM(D121:D123)</f>
        <v>0</v>
      </c>
      <c r="E120" s="28">
        <f t="shared" si="65"/>
        <v>0</v>
      </c>
      <c r="F120" s="28">
        <f t="shared" si="65"/>
        <v>0</v>
      </c>
      <c r="G120" s="28">
        <f t="shared" si="65"/>
        <v>0</v>
      </c>
      <c r="H120" s="28">
        <f t="shared" si="65"/>
        <v>0</v>
      </c>
      <c r="I120" s="28">
        <f t="shared" si="65"/>
        <v>2</v>
      </c>
      <c r="J120" s="28">
        <f t="shared" si="65"/>
        <v>0</v>
      </c>
      <c r="K120" s="28">
        <f t="shared" si="65"/>
        <v>2</v>
      </c>
      <c r="L120" s="28">
        <f t="shared" si="65"/>
        <v>0</v>
      </c>
      <c r="M120" s="28">
        <f t="shared" si="65"/>
        <v>2</v>
      </c>
      <c r="N120" s="28">
        <f t="shared" si="65"/>
        <v>0</v>
      </c>
      <c r="O120" s="28">
        <f t="shared" si="65"/>
        <v>0</v>
      </c>
      <c r="P120" s="28">
        <f t="shared" si="65"/>
        <v>2</v>
      </c>
      <c r="Q120" s="28">
        <f t="shared" si="65"/>
        <v>0</v>
      </c>
      <c r="R120" s="28">
        <f t="shared" si="65"/>
        <v>1</v>
      </c>
      <c r="S120" s="28">
        <f t="shared" si="65"/>
        <v>0</v>
      </c>
      <c r="T120" s="28">
        <f t="shared" si="65"/>
        <v>8</v>
      </c>
      <c r="U120" s="28">
        <f t="shared" si="65"/>
        <v>0</v>
      </c>
      <c r="V120" s="28">
        <f t="shared" si="65"/>
        <v>1</v>
      </c>
      <c r="W120" s="28">
        <f t="shared" si="65"/>
        <v>0</v>
      </c>
      <c r="X120" s="28">
        <f t="shared" si="65"/>
        <v>1</v>
      </c>
      <c r="Y120" s="28">
        <f t="shared" si="65"/>
        <v>3</v>
      </c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1:40" s="3" customFormat="1" ht="29.25" customHeight="1" x14ac:dyDescent="0.25">
      <c r="A121" s="9" t="s">
        <v>489</v>
      </c>
      <c r="B121" s="6" t="s">
        <v>490</v>
      </c>
      <c r="C121" s="10">
        <f t="shared" si="45"/>
        <v>3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>
        <v>3</v>
      </c>
      <c r="U121" s="19"/>
      <c r="V121" s="19"/>
      <c r="W121" s="19"/>
      <c r="X121" s="19"/>
      <c r="Y121" s="19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1:40" s="3" customFormat="1" ht="19.5" customHeight="1" x14ac:dyDescent="0.25">
      <c r="A122" s="9" t="s">
        <v>76</v>
      </c>
      <c r="B122" s="6" t="s">
        <v>62</v>
      </c>
      <c r="C122" s="10">
        <f t="shared" si="45"/>
        <v>4</v>
      </c>
      <c r="D122" s="19"/>
      <c r="E122" s="19"/>
      <c r="F122" s="19"/>
      <c r="G122" s="19"/>
      <c r="H122" s="19"/>
      <c r="I122" s="19"/>
      <c r="J122" s="19"/>
      <c r="K122" s="19">
        <v>1</v>
      </c>
      <c r="L122" s="19"/>
      <c r="M122" s="19"/>
      <c r="N122" s="19"/>
      <c r="O122" s="19"/>
      <c r="P122" s="19">
        <v>1</v>
      </c>
      <c r="Q122" s="19"/>
      <c r="R122" s="19"/>
      <c r="S122" s="19"/>
      <c r="T122" s="19"/>
      <c r="U122" s="19"/>
      <c r="V122" s="19"/>
      <c r="W122" s="19"/>
      <c r="X122" s="19"/>
      <c r="Y122" s="19">
        <v>2</v>
      </c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1:40" s="3" customFormat="1" ht="19.5" customHeight="1" x14ac:dyDescent="0.25">
      <c r="A123" s="9" t="s">
        <v>154</v>
      </c>
      <c r="B123" s="6" t="s">
        <v>92</v>
      </c>
      <c r="C123" s="10">
        <f t="shared" si="45"/>
        <v>15</v>
      </c>
      <c r="D123" s="19"/>
      <c r="E123" s="19"/>
      <c r="F123" s="19"/>
      <c r="G123" s="19"/>
      <c r="H123" s="19"/>
      <c r="I123" s="19">
        <v>2</v>
      </c>
      <c r="J123" s="19"/>
      <c r="K123" s="19">
        <v>1</v>
      </c>
      <c r="L123" s="19"/>
      <c r="M123" s="19">
        <v>2</v>
      </c>
      <c r="N123" s="19"/>
      <c r="O123" s="19"/>
      <c r="P123" s="19">
        <v>1</v>
      </c>
      <c r="Q123" s="19"/>
      <c r="R123" s="19">
        <v>1</v>
      </c>
      <c r="S123" s="19"/>
      <c r="T123" s="19">
        <v>5</v>
      </c>
      <c r="U123" s="19"/>
      <c r="V123" s="19">
        <v>1</v>
      </c>
      <c r="W123" s="19"/>
      <c r="X123" s="19">
        <v>1</v>
      </c>
      <c r="Y123" s="19">
        <v>1</v>
      </c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1:40" s="34" customFormat="1" ht="31.5" customHeight="1" x14ac:dyDescent="0.25">
      <c r="A124" s="33" t="s">
        <v>543</v>
      </c>
      <c r="B124" s="27" t="s">
        <v>544</v>
      </c>
      <c r="C124" s="28">
        <f>SUM(C125:C125)</f>
        <v>1</v>
      </c>
      <c r="D124" s="28">
        <f t="shared" ref="D124:Y124" si="66">SUM(D125:D125)</f>
        <v>0</v>
      </c>
      <c r="E124" s="28">
        <f t="shared" si="66"/>
        <v>0</v>
      </c>
      <c r="F124" s="28">
        <f t="shared" si="66"/>
        <v>0</v>
      </c>
      <c r="G124" s="28">
        <f t="shared" si="66"/>
        <v>0</v>
      </c>
      <c r="H124" s="28">
        <f t="shared" si="66"/>
        <v>0</v>
      </c>
      <c r="I124" s="28">
        <f t="shared" si="66"/>
        <v>0</v>
      </c>
      <c r="J124" s="28">
        <f t="shared" si="66"/>
        <v>0</v>
      </c>
      <c r="K124" s="28">
        <f t="shared" si="66"/>
        <v>0</v>
      </c>
      <c r="L124" s="28">
        <f t="shared" si="66"/>
        <v>0</v>
      </c>
      <c r="M124" s="28">
        <f t="shared" si="66"/>
        <v>0</v>
      </c>
      <c r="N124" s="28">
        <f t="shared" si="66"/>
        <v>0</v>
      </c>
      <c r="O124" s="28">
        <f t="shared" si="66"/>
        <v>0</v>
      </c>
      <c r="P124" s="28">
        <f t="shared" si="66"/>
        <v>0</v>
      </c>
      <c r="Q124" s="28">
        <f t="shared" si="66"/>
        <v>0</v>
      </c>
      <c r="R124" s="28">
        <f t="shared" si="66"/>
        <v>0</v>
      </c>
      <c r="S124" s="28">
        <f t="shared" si="66"/>
        <v>0</v>
      </c>
      <c r="T124" s="28">
        <f t="shared" si="66"/>
        <v>0</v>
      </c>
      <c r="U124" s="28">
        <f t="shared" si="66"/>
        <v>0</v>
      </c>
      <c r="V124" s="28">
        <f t="shared" si="66"/>
        <v>0</v>
      </c>
      <c r="W124" s="28">
        <f t="shared" si="66"/>
        <v>0</v>
      </c>
      <c r="X124" s="28">
        <f t="shared" si="66"/>
        <v>1</v>
      </c>
      <c r="Y124" s="28">
        <f t="shared" si="66"/>
        <v>0</v>
      </c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1:40" s="3" customFormat="1" ht="19.5" customHeight="1" x14ac:dyDescent="0.25">
      <c r="A125" s="9" t="s">
        <v>441</v>
      </c>
      <c r="B125" s="6" t="s">
        <v>442</v>
      </c>
      <c r="C125" s="10">
        <f t="shared" si="45"/>
        <v>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>
        <v>1</v>
      </c>
      <c r="Y125" s="19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1:40" s="34" customFormat="1" ht="19.5" customHeight="1" x14ac:dyDescent="0.25">
      <c r="A126" s="26" t="s">
        <v>547</v>
      </c>
      <c r="B126" s="32" t="s">
        <v>548</v>
      </c>
      <c r="C126" s="28">
        <f>SUM(C127:C127)</f>
        <v>1</v>
      </c>
      <c r="D126" s="28">
        <f t="shared" ref="D126:Y126" si="67">SUM(D127:D127)</f>
        <v>0</v>
      </c>
      <c r="E126" s="28">
        <f t="shared" si="67"/>
        <v>0</v>
      </c>
      <c r="F126" s="28">
        <f t="shared" si="67"/>
        <v>0</v>
      </c>
      <c r="G126" s="28">
        <f t="shared" si="67"/>
        <v>0</v>
      </c>
      <c r="H126" s="28">
        <f t="shared" si="67"/>
        <v>0</v>
      </c>
      <c r="I126" s="28">
        <f t="shared" si="67"/>
        <v>0</v>
      </c>
      <c r="J126" s="28">
        <f t="shared" si="67"/>
        <v>0</v>
      </c>
      <c r="K126" s="28">
        <f t="shared" si="67"/>
        <v>0</v>
      </c>
      <c r="L126" s="28">
        <f t="shared" si="67"/>
        <v>0</v>
      </c>
      <c r="M126" s="28">
        <f t="shared" si="67"/>
        <v>0</v>
      </c>
      <c r="N126" s="28">
        <f t="shared" si="67"/>
        <v>0</v>
      </c>
      <c r="O126" s="28">
        <f t="shared" si="67"/>
        <v>0</v>
      </c>
      <c r="P126" s="28">
        <f t="shared" si="67"/>
        <v>0</v>
      </c>
      <c r="Q126" s="28">
        <f t="shared" si="67"/>
        <v>0</v>
      </c>
      <c r="R126" s="28">
        <f t="shared" si="67"/>
        <v>0</v>
      </c>
      <c r="S126" s="28">
        <f t="shared" si="67"/>
        <v>0</v>
      </c>
      <c r="T126" s="28">
        <f t="shared" si="67"/>
        <v>0</v>
      </c>
      <c r="U126" s="28">
        <f t="shared" si="67"/>
        <v>0</v>
      </c>
      <c r="V126" s="28">
        <f t="shared" si="67"/>
        <v>0</v>
      </c>
      <c r="W126" s="28">
        <f t="shared" si="67"/>
        <v>0</v>
      </c>
      <c r="X126" s="28">
        <f t="shared" si="67"/>
        <v>1</v>
      </c>
      <c r="Y126" s="28">
        <f t="shared" si="67"/>
        <v>0</v>
      </c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1:40" s="3" customFormat="1" ht="19.5" customHeight="1" x14ac:dyDescent="0.25">
      <c r="A127" s="9" t="s">
        <v>241</v>
      </c>
      <c r="B127" s="6" t="s">
        <v>242</v>
      </c>
      <c r="C127" s="10">
        <f t="shared" si="45"/>
        <v>1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>
        <v>1</v>
      </c>
      <c r="Y127" s="19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1:40" s="42" customFormat="1" ht="19.5" customHeight="1" x14ac:dyDescent="0.25">
      <c r="A128" s="58"/>
      <c r="B128" s="57" t="s">
        <v>546</v>
      </c>
      <c r="C128" s="41">
        <f>SUM(C129:C129)</f>
        <v>88</v>
      </c>
      <c r="D128" s="41">
        <f t="shared" ref="D128:Y128" si="68">SUM(D129:D129)</f>
        <v>25</v>
      </c>
      <c r="E128" s="41">
        <f t="shared" si="68"/>
        <v>0</v>
      </c>
      <c r="F128" s="41">
        <f t="shared" si="68"/>
        <v>0</v>
      </c>
      <c r="G128" s="41">
        <f t="shared" si="68"/>
        <v>9</v>
      </c>
      <c r="H128" s="41">
        <f t="shared" si="68"/>
        <v>0</v>
      </c>
      <c r="I128" s="41">
        <f t="shared" si="68"/>
        <v>0</v>
      </c>
      <c r="J128" s="41">
        <f t="shared" si="68"/>
        <v>5</v>
      </c>
      <c r="K128" s="41">
        <f t="shared" si="68"/>
        <v>0</v>
      </c>
      <c r="L128" s="41">
        <f t="shared" si="68"/>
        <v>9</v>
      </c>
      <c r="M128" s="41">
        <f t="shared" si="68"/>
        <v>0</v>
      </c>
      <c r="N128" s="41">
        <f t="shared" si="68"/>
        <v>1</v>
      </c>
      <c r="O128" s="41">
        <f t="shared" si="68"/>
        <v>15</v>
      </c>
      <c r="P128" s="41">
        <f t="shared" si="68"/>
        <v>1</v>
      </c>
      <c r="Q128" s="41">
        <f t="shared" si="68"/>
        <v>0</v>
      </c>
      <c r="R128" s="41">
        <f t="shared" si="68"/>
        <v>2</v>
      </c>
      <c r="S128" s="41">
        <f t="shared" si="68"/>
        <v>0</v>
      </c>
      <c r="T128" s="41">
        <f t="shared" si="68"/>
        <v>0</v>
      </c>
      <c r="U128" s="41">
        <f t="shared" si="68"/>
        <v>1</v>
      </c>
      <c r="V128" s="41">
        <f t="shared" si="68"/>
        <v>3</v>
      </c>
      <c r="W128" s="41">
        <f t="shared" si="68"/>
        <v>2</v>
      </c>
      <c r="X128" s="41">
        <f t="shared" si="68"/>
        <v>12</v>
      </c>
      <c r="Y128" s="41">
        <f t="shared" si="68"/>
        <v>3</v>
      </c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1:40" s="34" customFormat="1" ht="19.5" customHeight="1" x14ac:dyDescent="0.25">
      <c r="A129" s="33" t="s">
        <v>545</v>
      </c>
      <c r="B129" s="31" t="s">
        <v>546</v>
      </c>
      <c r="C129" s="28">
        <f>SUM(C130:C134)</f>
        <v>88</v>
      </c>
      <c r="D129" s="28">
        <f t="shared" ref="D129:Y129" si="69">SUM(D130:D134)</f>
        <v>25</v>
      </c>
      <c r="E129" s="28">
        <f t="shared" si="69"/>
        <v>0</v>
      </c>
      <c r="F129" s="28">
        <f t="shared" si="69"/>
        <v>0</v>
      </c>
      <c r="G129" s="28">
        <f t="shared" si="69"/>
        <v>9</v>
      </c>
      <c r="H129" s="28">
        <f t="shared" si="69"/>
        <v>0</v>
      </c>
      <c r="I129" s="28">
        <f t="shared" si="69"/>
        <v>0</v>
      </c>
      <c r="J129" s="28">
        <f t="shared" si="69"/>
        <v>5</v>
      </c>
      <c r="K129" s="28">
        <f t="shared" si="69"/>
        <v>0</v>
      </c>
      <c r="L129" s="28">
        <f t="shared" si="69"/>
        <v>9</v>
      </c>
      <c r="M129" s="28">
        <f t="shared" si="69"/>
        <v>0</v>
      </c>
      <c r="N129" s="28">
        <f t="shared" si="69"/>
        <v>1</v>
      </c>
      <c r="O129" s="28">
        <f t="shared" si="69"/>
        <v>15</v>
      </c>
      <c r="P129" s="28">
        <f t="shared" si="69"/>
        <v>1</v>
      </c>
      <c r="Q129" s="28">
        <f t="shared" si="69"/>
        <v>0</v>
      </c>
      <c r="R129" s="28">
        <f t="shared" si="69"/>
        <v>2</v>
      </c>
      <c r="S129" s="28">
        <f t="shared" si="69"/>
        <v>0</v>
      </c>
      <c r="T129" s="28">
        <f t="shared" si="69"/>
        <v>0</v>
      </c>
      <c r="U129" s="28">
        <f t="shared" si="69"/>
        <v>1</v>
      </c>
      <c r="V129" s="28">
        <f t="shared" si="69"/>
        <v>3</v>
      </c>
      <c r="W129" s="28">
        <f t="shared" si="69"/>
        <v>2</v>
      </c>
      <c r="X129" s="28">
        <f t="shared" si="69"/>
        <v>12</v>
      </c>
      <c r="Y129" s="28">
        <f t="shared" si="69"/>
        <v>3</v>
      </c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1:40" s="3" customFormat="1" ht="30.75" customHeight="1" x14ac:dyDescent="0.25">
      <c r="A130" s="9" t="s">
        <v>111</v>
      </c>
      <c r="B130" s="6" t="s">
        <v>112</v>
      </c>
      <c r="C130" s="10">
        <f t="shared" si="45"/>
        <v>47</v>
      </c>
      <c r="D130" s="19">
        <v>15</v>
      </c>
      <c r="E130" s="19"/>
      <c r="F130" s="19"/>
      <c r="G130" s="19">
        <v>8</v>
      </c>
      <c r="H130" s="19"/>
      <c r="I130" s="19"/>
      <c r="J130" s="19">
        <v>3</v>
      </c>
      <c r="K130" s="19"/>
      <c r="L130" s="19">
        <v>2</v>
      </c>
      <c r="M130" s="19"/>
      <c r="N130" s="19"/>
      <c r="O130" s="19">
        <v>9</v>
      </c>
      <c r="P130" s="19"/>
      <c r="Q130" s="19"/>
      <c r="R130" s="19">
        <v>1</v>
      </c>
      <c r="S130" s="19"/>
      <c r="T130" s="19"/>
      <c r="U130" s="19"/>
      <c r="V130" s="19">
        <v>1</v>
      </c>
      <c r="W130" s="19">
        <v>1</v>
      </c>
      <c r="X130" s="19">
        <v>6</v>
      </c>
      <c r="Y130" s="19">
        <v>1</v>
      </c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1:40" s="3" customFormat="1" ht="24" customHeight="1" x14ac:dyDescent="0.25">
      <c r="A131" s="9" t="s">
        <v>288</v>
      </c>
      <c r="B131" s="6" t="s">
        <v>289</v>
      </c>
      <c r="C131" s="10">
        <f t="shared" si="45"/>
        <v>1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>
        <v>1</v>
      </c>
      <c r="V131" s="19"/>
      <c r="W131" s="19"/>
      <c r="X131" s="19"/>
      <c r="Y131" s="19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1:40" s="3" customFormat="1" ht="22.5" customHeight="1" x14ac:dyDescent="0.25">
      <c r="A132" s="9" t="s">
        <v>345</v>
      </c>
      <c r="B132" s="6" t="s">
        <v>346</v>
      </c>
      <c r="C132" s="10">
        <f t="shared" si="45"/>
        <v>6</v>
      </c>
      <c r="D132" s="19"/>
      <c r="E132" s="19"/>
      <c r="F132" s="19"/>
      <c r="G132" s="19"/>
      <c r="H132" s="19"/>
      <c r="I132" s="19"/>
      <c r="J132" s="19">
        <v>1</v>
      </c>
      <c r="K132" s="19"/>
      <c r="L132" s="19"/>
      <c r="M132" s="19"/>
      <c r="N132" s="19"/>
      <c r="O132" s="19">
        <v>2</v>
      </c>
      <c r="P132" s="19">
        <v>1</v>
      </c>
      <c r="Q132" s="19"/>
      <c r="R132" s="19"/>
      <c r="S132" s="19"/>
      <c r="T132" s="19"/>
      <c r="U132" s="19"/>
      <c r="V132" s="19"/>
      <c r="W132" s="19"/>
      <c r="X132" s="19">
        <v>1</v>
      </c>
      <c r="Y132" s="19">
        <v>1</v>
      </c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1:40" s="3" customFormat="1" ht="30.75" customHeight="1" x14ac:dyDescent="0.25">
      <c r="A133" s="9" t="s">
        <v>220</v>
      </c>
      <c r="B133" s="6" t="s">
        <v>221</v>
      </c>
      <c r="C133" s="10">
        <f t="shared" si="45"/>
        <v>18</v>
      </c>
      <c r="D133" s="19">
        <v>10</v>
      </c>
      <c r="E133" s="19"/>
      <c r="F133" s="19"/>
      <c r="G133" s="19">
        <v>1</v>
      </c>
      <c r="H133" s="19"/>
      <c r="I133" s="19"/>
      <c r="J133" s="19">
        <v>1</v>
      </c>
      <c r="K133" s="19"/>
      <c r="L133" s="19"/>
      <c r="M133" s="19"/>
      <c r="N133" s="19"/>
      <c r="O133" s="19">
        <v>1</v>
      </c>
      <c r="P133" s="19"/>
      <c r="Q133" s="19"/>
      <c r="R133" s="19">
        <v>1</v>
      </c>
      <c r="S133" s="19"/>
      <c r="T133" s="19"/>
      <c r="U133" s="19"/>
      <c r="V133" s="19">
        <v>1</v>
      </c>
      <c r="W133" s="19">
        <v>1</v>
      </c>
      <c r="X133" s="19">
        <v>1</v>
      </c>
      <c r="Y133" s="19">
        <v>1</v>
      </c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1:40" s="3" customFormat="1" ht="30.75" customHeight="1" x14ac:dyDescent="0.25">
      <c r="A134" s="9" t="s">
        <v>243</v>
      </c>
      <c r="B134" s="6" t="s">
        <v>244</v>
      </c>
      <c r="C134" s="10">
        <f t="shared" si="45"/>
        <v>16</v>
      </c>
      <c r="D134" s="19"/>
      <c r="E134" s="19"/>
      <c r="F134" s="19"/>
      <c r="G134" s="19"/>
      <c r="H134" s="19"/>
      <c r="I134" s="19"/>
      <c r="J134" s="19"/>
      <c r="K134" s="19"/>
      <c r="L134" s="19">
        <v>7</v>
      </c>
      <c r="M134" s="19"/>
      <c r="N134" s="19">
        <v>1</v>
      </c>
      <c r="O134" s="19">
        <v>3</v>
      </c>
      <c r="P134" s="19"/>
      <c r="Q134" s="19"/>
      <c r="R134" s="19"/>
      <c r="S134" s="19"/>
      <c r="T134" s="19"/>
      <c r="U134" s="19"/>
      <c r="V134" s="19">
        <v>1</v>
      </c>
      <c r="W134" s="19"/>
      <c r="X134" s="19">
        <v>4</v>
      </c>
      <c r="Y134" s="19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1:40" s="42" customFormat="1" ht="23.25" customHeight="1" x14ac:dyDescent="0.25">
      <c r="A135" s="39"/>
      <c r="B135" s="57" t="s">
        <v>552</v>
      </c>
      <c r="C135" s="41">
        <f>SUM(C136,C140,C142)</f>
        <v>56</v>
      </c>
      <c r="D135" s="41">
        <f t="shared" ref="D135:Y135" si="70">SUM(D136,D140,D142)</f>
        <v>12</v>
      </c>
      <c r="E135" s="41">
        <f t="shared" si="70"/>
        <v>3</v>
      </c>
      <c r="F135" s="41">
        <f t="shared" si="70"/>
        <v>2</v>
      </c>
      <c r="G135" s="41">
        <f t="shared" si="70"/>
        <v>5</v>
      </c>
      <c r="H135" s="41">
        <f t="shared" si="70"/>
        <v>1</v>
      </c>
      <c r="I135" s="41">
        <f t="shared" si="70"/>
        <v>0</v>
      </c>
      <c r="J135" s="41">
        <f t="shared" si="70"/>
        <v>2</v>
      </c>
      <c r="K135" s="41">
        <f t="shared" si="70"/>
        <v>0</v>
      </c>
      <c r="L135" s="41">
        <f t="shared" si="70"/>
        <v>2</v>
      </c>
      <c r="M135" s="41">
        <f t="shared" si="70"/>
        <v>0</v>
      </c>
      <c r="N135" s="41">
        <f t="shared" si="70"/>
        <v>2</v>
      </c>
      <c r="O135" s="41">
        <f t="shared" si="70"/>
        <v>6</v>
      </c>
      <c r="P135" s="41">
        <f t="shared" si="70"/>
        <v>3</v>
      </c>
      <c r="Q135" s="41">
        <f t="shared" si="70"/>
        <v>3</v>
      </c>
      <c r="R135" s="41">
        <f t="shared" si="70"/>
        <v>4</v>
      </c>
      <c r="S135" s="41">
        <f t="shared" si="70"/>
        <v>1</v>
      </c>
      <c r="T135" s="41">
        <f t="shared" si="70"/>
        <v>0</v>
      </c>
      <c r="U135" s="41">
        <f t="shared" si="70"/>
        <v>2</v>
      </c>
      <c r="V135" s="41">
        <f t="shared" si="70"/>
        <v>0</v>
      </c>
      <c r="W135" s="41">
        <f t="shared" si="70"/>
        <v>1</v>
      </c>
      <c r="X135" s="41">
        <f t="shared" si="70"/>
        <v>6</v>
      </c>
      <c r="Y135" s="41">
        <f t="shared" si="70"/>
        <v>1</v>
      </c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1:40" s="34" customFormat="1" ht="22.5" customHeight="1" x14ac:dyDescent="0.25">
      <c r="A136" s="33" t="s">
        <v>549</v>
      </c>
      <c r="B136" s="31" t="s">
        <v>550</v>
      </c>
      <c r="C136" s="28">
        <f>SUM(C137:C139)</f>
        <v>42</v>
      </c>
      <c r="D136" s="28">
        <f t="shared" ref="D136:Y136" si="71">SUM(D137:D139)</f>
        <v>7</v>
      </c>
      <c r="E136" s="28">
        <f t="shared" si="71"/>
        <v>1</v>
      </c>
      <c r="F136" s="28">
        <f t="shared" si="71"/>
        <v>2</v>
      </c>
      <c r="G136" s="28">
        <f t="shared" si="71"/>
        <v>4</v>
      </c>
      <c r="H136" s="28">
        <f t="shared" si="71"/>
        <v>1</v>
      </c>
      <c r="I136" s="28">
        <f t="shared" si="71"/>
        <v>0</v>
      </c>
      <c r="J136" s="28">
        <f t="shared" si="71"/>
        <v>2</v>
      </c>
      <c r="K136" s="28">
        <f t="shared" si="71"/>
        <v>0</v>
      </c>
      <c r="L136" s="28">
        <f t="shared" si="71"/>
        <v>2</v>
      </c>
      <c r="M136" s="28">
        <f t="shared" si="71"/>
        <v>0</v>
      </c>
      <c r="N136" s="28">
        <f t="shared" si="71"/>
        <v>2</v>
      </c>
      <c r="O136" s="28">
        <f t="shared" si="71"/>
        <v>5</v>
      </c>
      <c r="P136" s="28">
        <f t="shared" si="71"/>
        <v>3</v>
      </c>
      <c r="Q136" s="28">
        <f t="shared" si="71"/>
        <v>1</v>
      </c>
      <c r="R136" s="28">
        <f t="shared" si="71"/>
        <v>3</v>
      </c>
      <c r="S136" s="28">
        <f t="shared" si="71"/>
        <v>0</v>
      </c>
      <c r="T136" s="28">
        <f t="shared" si="71"/>
        <v>0</v>
      </c>
      <c r="U136" s="28">
        <f t="shared" si="71"/>
        <v>2</v>
      </c>
      <c r="V136" s="28">
        <f t="shared" si="71"/>
        <v>0</v>
      </c>
      <c r="W136" s="28">
        <f t="shared" si="71"/>
        <v>1</v>
      </c>
      <c r="X136" s="28">
        <f t="shared" si="71"/>
        <v>6</v>
      </c>
      <c r="Y136" s="28">
        <f t="shared" si="71"/>
        <v>0</v>
      </c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1:40" s="3" customFormat="1" ht="24" customHeight="1" x14ac:dyDescent="0.25">
      <c r="A137" s="9" t="s">
        <v>165</v>
      </c>
      <c r="B137" s="6" t="s">
        <v>245</v>
      </c>
      <c r="C137" s="10">
        <f t="shared" si="45"/>
        <v>15</v>
      </c>
      <c r="D137" s="19">
        <v>4</v>
      </c>
      <c r="E137" s="19"/>
      <c r="F137" s="19"/>
      <c r="G137" s="19">
        <v>2</v>
      </c>
      <c r="H137" s="19">
        <v>1</v>
      </c>
      <c r="I137" s="19"/>
      <c r="J137" s="19">
        <v>1</v>
      </c>
      <c r="K137" s="19"/>
      <c r="L137" s="19">
        <v>1</v>
      </c>
      <c r="M137" s="19"/>
      <c r="N137" s="19"/>
      <c r="O137" s="19">
        <v>3</v>
      </c>
      <c r="P137" s="19">
        <v>1</v>
      </c>
      <c r="Q137" s="19"/>
      <c r="R137" s="19"/>
      <c r="S137" s="19"/>
      <c r="T137" s="19"/>
      <c r="U137" s="19">
        <v>1</v>
      </c>
      <c r="V137" s="19"/>
      <c r="W137" s="19"/>
      <c r="X137" s="19">
        <v>1</v>
      </c>
      <c r="Y137" s="19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1:40" s="3" customFormat="1" ht="26.25" customHeight="1" x14ac:dyDescent="0.25">
      <c r="A138" s="9" t="s">
        <v>114</v>
      </c>
      <c r="B138" s="6" t="s">
        <v>115</v>
      </c>
      <c r="C138" s="10">
        <f t="shared" si="45"/>
        <v>26</v>
      </c>
      <c r="D138" s="19">
        <v>3</v>
      </c>
      <c r="E138" s="19">
        <v>1</v>
      </c>
      <c r="F138" s="19">
        <v>2</v>
      </c>
      <c r="G138" s="19">
        <v>2</v>
      </c>
      <c r="H138" s="19"/>
      <c r="I138" s="19"/>
      <c r="J138" s="19">
        <v>1</v>
      </c>
      <c r="K138" s="19"/>
      <c r="L138" s="19">
        <v>1</v>
      </c>
      <c r="M138" s="19"/>
      <c r="N138" s="19">
        <v>2</v>
      </c>
      <c r="O138" s="19">
        <v>2</v>
      </c>
      <c r="P138" s="19">
        <v>1</v>
      </c>
      <c r="Q138" s="19">
        <v>1</v>
      </c>
      <c r="R138" s="19">
        <v>3</v>
      </c>
      <c r="S138" s="19"/>
      <c r="T138" s="19"/>
      <c r="U138" s="19">
        <v>1</v>
      </c>
      <c r="V138" s="19"/>
      <c r="W138" s="19">
        <v>1</v>
      </c>
      <c r="X138" s="19">
        <v>5</v>
      </c>
      <c r="Y138" s="19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1:40" s="3" customFormat="1" ht="21" customHeight="1" x14ac:dyDescent="0.25">
      <c r="A139" s="9" t="s">
        <v>377</v>
      </c>
      <c r="B139" s="6" t="s">
        <v>378</v>
      </c>
      <c r="C139" s="10">
        <f t="shared" si="45"/>
        <v>1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v>1</v>
      </c>
      <c r="Q139" s="19"/>
      <c r="R139" s="19"/>
      <c r="S139" s="19"/>
      <c r="T139" s="19"/>
      <c r="U139" s="19"/>
      <c r="V139" s="19"/>
      <c r="W139" s="19"/>
      <c r="X139" s="19"/>
      <c r="Y139" s="19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1:40" s="34" customFormat="1" ht="21" customHeight="1" x14ac:dyDescent="0.25">
      <c r="A140" s="33" t="s">
        <v>551</v>
      </c>
      <c r="B140" s="31" t="s">
        <v>553</v>
      </c>
      <c r="C140" s="28">
        <f>SUM(C141:C141)</f>
        <v>3</v>
      </c>
      <c r="D140" s="28">
        <f t="shared" ref="D140:Y140" si="72">SUM(D141:D141)</f>
        <v>0</v>
      </c>
      <c r="E140" s="28">
        <f t="shared" si="72"/>
        <v>0</v>
      </c>
      <c r="F140" s="28">
        <f t="shared" si="72"/>
        <v>0</v>
      </c>
      <c r="G140" s="28">
        <f t="shared" si="72"/>
        <v>1</v>
      </c>
      <c r="H140" s="28">
        <f t="shared" si="72"/>
        <v>0</v>
      </c>
      <c r="I140" s="28">
        <f t="shared" si="72"/>
        <v>0</v>
      </c>
      <c r="J140" s="28">
        <f t="shared" si="72"/>
        <v>0</v>
      </c>
      <c r="K140" s="28">
        <f t="shared" si="72"/>
        <v>0</v>
      </c>
      <c r="L140" s="28">
        <f t="shared" si="72"/>
        <v>0</v>
      </c>
      <c r="M140" s="28">
        <f t="shared" si="72"/>
        <v>0</v>
      </c>
      <c r="N140" s="28">
        <f t="shared" si="72"/>
        <v>0</v>
      </c>
      <c r="O140" s="28">
        <f t="shared" si="72"/>
        <v>0</v>
      </c>
      <c r="P140" s="28">
        <f t="shared" si="72"/>
        <v>0</v>
      </c>
      <c r="Q140" s="28">
        <f t="shared" si="72"/>
        <v>1</v>
      </c>
      <c r="R140" s="28">
        <f t="shared" si="72"/>
        <v>1</v>
      </c>
      <c r="S140" s="28">
        <f t="shared" si="72"/>
        <v>0</v>
      </c>
      <c r="T140" s="28">
        <f t="shared" si="72"/>
        <v>0</v>
      </c>
      <c r="U140" s="28">
        <f t="shared" si="72"/>
        <v>0</v>
      </c>
      <c r="V140" s="28">
        <f t="shared" si="72"/>
        <v>0</v>
      </c>
      <c r="W140" s="28">
        <f t="shared" si="72"/>
        <v>0</v>
      </c>
      <c r="X140" s="28">
        <f t="shared" si="72"/>
        <v>0</v>
      </c>
      <c r="Y140" s="28">
        <f t="shared" si="72"/>
        <v>0</v>
      </c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1:40" s="3" customFormat="1" ht="19.5" customHeight="1" x14ac:dyDescent="0.25">
      <c r="A141" s="9" t="s">
        <v>106</v>
      </c>
      <c r="B141" s="6" t="s">
        <v>107</v>
      </c>
      <c r="C141" s="10">
        <f t="shared" si="45"/>
        <v>3</v>
      </c>
      <c r="D141" s="19"/>
      <c r="E141" s="19"/>
      <c r="F141" s="19"/>
      <c r="G141" s="19">
        <v>1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>
        <v>1</v>
      </c>
      <c r="R141" s="19">
        <v>1</v>
      </c>
      <c r="S141" s="19"/>
      <c r="T141" s="19"/>
      <c r="U141" s="19"/>
      <c r="V141" s="19"/>
      <c r="W141" s="19"/>
      <c r="X141" s="19"/>
      <c r="Y141" s="19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1:40" s="34" customFormat="1" ht="19.5" customHeight="1" x14ac:dyDescent="0.25">
      <c r="A142" s="33" t="s">
        <v>554</v>
      </c>
      <c r="B142" s="31" t="s">
        <v>555</v>
      </c>
      <c r="C142" s="28">
        <f>SUM(C143:C144)</f>
        <v>11</v>
      </c>
      <c r="D142" s="28">
        <f t="shared" ref="D142:Y142" si="73">SUM(D143:D144)</f>
        <v>5</v>
      </c>
      <c r="E142" s="28">
        <f t="shared" si="73"/>
        <v>2</v>
      </c>
      <c r="F142" s="28">
        <f t="shared" si="73"/>
        <v>0</v>
      </c>
      <c r="G142" s="28">
        <f t="shared" si="73"/>
        <v>0</v>
      </c>
      <c r="H142" s="28">
        <f t="shared" si="73"/>
        <v>0</v>
      </c>
      <c r="I142" s="28">
        <f t="shared" si="73"/>
        <v>0</v>
      </c>
      <c r="J142" s="28">
        <f t="shared" si="73"/>
        <v>0</v>
      </c>
      <c r="K142" s="28">
        <f t="shared" si="73"/>
        <v>0</v>
      </c>
      <c r="L142" s="28">
        <f t="shared" si="73"/>
        <v>0</v>
      </c>
      <c r="M142" s="28">
        <f t="shared" si="73"/>
        <v>0</v>
      </c>
      <c r="N142" s="28">
        <f t="shared" si="73"/>
        <v>0</v>
      </c>
      <c r="O142" s="28">
        <f t="shared" si="73"/>
        <v>1</v>
      </c>
      <c r="P142" s="28">
        <f t="shared" si="73"/>
        <v>0</v>
      </c>
      <c r="Q142" s="28">
        <f t="shared" si="73"/>
        <v>1</v>
      </c>
      <c r="R142" s="28">
        <f t="shared" si="73"/>
        <v>0</v>
      </c>
      <c r="S142" s="28">
        <f t="shared" si="73"/>
        <v>1</v>
      </c>
      <c r="T142" s="28">
        <f t="shared" si="73"/>
        <v>0</v>
      </c>
      <c r="U142" s="28">
        <f t="shared" si="73"/>
        <v>0</v>
      </c>
      <c r="V142" s="28">
        <f t="shared" si="73"/>
        <v>0</v>
      </c>
      <c r="W142" s="28">
        <f t="shared" si="73"/>
        <v>0</v>
      </c>
      <c r="X142" s="28">
        <f t="shared" si="73"/>
        <v>0</v>
      </c>
      <c r="Y142" s="28">
        <f t="shared" si="73"/>
        <v>1</v>
      </c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1:40" s="3" customFormat="1" ht="17.25" customHeight="1" x14ac:dyDescent="0.25">
      <c r="A143" s="9" t="s">
        <v>43</v>
      </c>
      <c r="B143" s="6" t="s">
        <v>113</v>
      </c>
      <c r="C143" s="10">
        <f t="shared" si="45"/>
        <v>10</v>
      </c>
      <c r="D143" s="19">
        <v>5</v>
      </c>
      <c r="E143" s="19">
        <v>2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>
        <v>1</v>
      </c>
      <c r="P143" s="19"/>
      <c r="Q143" s="19">
        <v>1</v>
      </c>
      <c r="R143" s="19"/>
      <c r="S143" s="19">
        <v>1</v>
      </c>
      <c r="T143" s="19"/>
      <c r="U143" s="19"/>
      <c r="V143" s="19"/>
      <c r="W143" s="19"/>
      <c r="X143" s="19"/>
      <c r="Y143" s="19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1:40" s="3" customFormat="1" ht="47.25" customHeight="1" x14ac:dyDescent="0.25">
      <c r="A144" s="9" t="s">
        <v>347</v>
      </c>
      <c r="B144" s="6" t="s">
        <v>348</v>
      </c>
      <c r="C144" s="10">
        <f t="shared" si="45"/>
        <v>1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>
        <v>1</v>
      </c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1:40" s="42" customFormat="1" ht="23.25" customHeight="1" x14ac:dyDescent="0.25">
      <c r="A145" s="39"/>
      <c r="B145" s="57" t="s">
        <v>559</v>
      </c>
      <c r="C145" s="41">
        <f>SUM(C146,C152,C156,C159)</f>
        <v>15</v>
      </c>
      <c r="D145" s="41">
        <f t="shared" ref="D145:Y145" si="74">SUM(D146,D152,D156,D159)</f>
        <v>0</v>
      </c>
      <c r="E145" s="41">
        <f t="shared" si="74"/>
        <v>0</v>
      </c>
      <c r="F145" s="41">
        <f t="shared" si="74"/>
        <v>5</v>
      </c>
      <c r="G145" s="41">
        <f t="shared" si="74"/>
        <v>1</v>
      </c>
      <c r="H145" s="41">
        <f t="shared" si="74"/>
        <v>0</v>
      </c>
      <c r="I145" s="41">
        <f t="shared" si="74"/>
        <v>0</v>
      </c>
      <c r="J145" s="41">
        <f t="shared" si="74"/>
        <v>0</v>
      </c>
      <c r="K145" s="41">
        <f t="shared" si="74"/>
        <v>1</v>
      </c>
      <c r="L145" s="41">
        <f t="shared" si="74"/>
        <v>0</v>
      </c>
      <c r="M145" s="41">
        <f t="shared" si="74"/>
        <v>0</v>
      </c>
      <c r="N145" s="41">
        <f t="shared" si="74"/>
        <v>1</v>
      </c>
      <c r="O145" s="41">
        <f t="shared" si="74"/>
        <v>0</v>
      </c>
      <c r="P145" s="41">
        <f t="shared" si="74"/>
        <v>0</v>
      </c>
      <c r="Q145" s="41">
        <f t="shared" si="74"/>
        <v>0</v>
      </c>
      <c r="R145" s="41">
        <f t="shared" si="74"/>
        <v>2</v>
      </c>
      <c r="S145" s="41">
        <f t="shared" si="74"/>
        <v>0</v>
      </c>
      <c r="T145" s="41">
        <f t="shared" si="74"/>
        <v>3</v>
      </c>
      <c r="U145" s="41">
        <f t="shared" si="74"/>
        <v>1</v>
      </c>
      <c r="V145" s="41">
        <f t="shared" si="74"/>
        <v>0</v>
      </c>
      <c r="W145" s="41">
        <f t="shared" si="74"/>
        <v>0</v>
      </c>
      <c r="X145" s="41">
        <f t="shared" si="74"/>
        <v>1</v>
      </c>
      <c r="Y145" s="41">
        <f t="shared" si="74"/>
        <v>0</v>
      </c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1:40" s="34" customFormat="1" ht="28.5" customHeight="1" x14ac:dyDescent="0.25">
      <c r="A146" s="33" t="s">
        <v>556</v>
      </c>
      <c r="B146" s="31" t="s">
        <v>557</v>
      </c>
      <c r="C146" s="28">
        <f>SUM(C147:C151)</f>
        <v>7</v>
      </c>
      <c r="D146" s="28">
        <f t="shared" ref="D146:Y146" si="75">SUM(D147:D151)</f>
        <v>0</v>
      </c>
      <c r="E146" s="28">
        <f t="shared" si="75"/>
        <v>0</v>
      </c>
      <c r="F146" s="28">
        <f t="shared" si="75"/>
        <v>2</v>
      </c>
      <c r="G146" s="28">
        <f t="shared" si="75"/>
        <v>1</v>
      </c>
      <c r="H146" s="28">
        <f t="shared" si="75"/>
        <v>0</v>
      </c>
      <c r="I146" s="28">
        <f t="shared" si="75"/>
        <v>0</v>
      </c>
      <c r="J146" s="28">
        <f t="shared" si="75"/>
        <v>0</v>
      </c>
      <c r="K146" s="28">
        <f t="shared" si="75"/>
        <v>0</v>
      </c>
      <c r="L146" s="28">
        <f t="shared" si="75"/>
        <v>0</v>
      </c>
      <c r="M146" s="28">
        <f t="shared" si="75"/>
        <v>0</v>
      </c>
      <c r="N146" s="28">
        <f t="shared" si="75"/>
        <v>1</v>
      </c>
      <c r="O146" s="28">
        <f t="shared" si="75"/>
        <v>0</v>
      </c>
      <c r="P146" s="28">
        <f t="shared" si="75"/>
        <v>0</v>
      </c>
      <c r="Q146" s="28">
        <f t="shared" si="75"/>
        <v>0</v>
      </c>
      <c r="R146" s="28">
        <f t="shared" si="75"/>
        <v>0</v>
      </c>
      <c r="S146" s="28">
        <f t="shared" si="75"/>
        <v>0</v>
      </c>
      <c r="T146" s="28">
        <f t="shared" si="75"/>
        <v>2</v>
      </c>
      <c r="U146" s="28">
        <f t="shared" si="75"/>
        <v>1</v>
      </c>
      <c r="V146" s="28">
        <f t="shared" si="75"/>
        <v>0</v>
      </c>
      <c r="W146" s="28">
        <f t="shared" si="75"/>
        <v>0</v>
      </c>
      <c r="X146" s="28">
        <f t="shared" si="75"/>
        <v>0</v>
      </c>
      <c r="Y146" s="28">
        <f t="shared" si="75"/>
        <v>0</v>
      </c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1:40" s="3" customFormat="1" ht="27.75" customHeight="1" x14ac:dyDescent="0.25">
      <c r="A147" s="9" t="s">
        <v>487</v>
      </c>
      <c r="B147" s="6" t="s">
        <v>488</v>
      </c>
      <c r="C147" s="10">
        <f t="shared" si="45"/>
        <v>1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>
        <v>1</v>
      </c>
      <c r="U147" s="19"/>
      <c r="V147" s="19"/>
      <c r="W147" s="19"/>
      <c r="X147" s="19"/>
      <c r="Y147" s="19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1:40" s="3" customFormat="1" ht="23.25" customHeight="1" x14ac:dyDescent="0.25">
      <c r="A148" s="9" t="s">
        <v>277</v>
      </c>
      <c r="B148" s="6" t="s">
        <v>278</v>
      </c>
      <c r="C148" s="10">
        <f t="shared" si="45"/>
        <v>1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>
        <v>1</v>
      </c>
      <c r="V148" s="19"/>
      <c r="W148" s="19"/>
      <c r="X148" s="19"/>
      <c r="Y148" s="19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1:40" s="3" customFormat="1" ht="23.25" customHeight="1" x14ac:dyDescent="0.25">
      <c r="A149" s="9" t="s">
        <v>323</v>
      </c>
      <c r="B149" s="6" t="s">
        <v>316</v>
      </c>
      <c r="C149" s="10">
        <f t="shared" si="45"/>
        <v>3</v>
      </c>
      <c r="D149" s="19"/>
      <c r="E149" s="19"/>
      <c r="F149" s="19">
        <v>1</v>
      </c>
      <c r="G149" s="19">
        <v>1</v>
      </c>
      <c r="H149" s="19"/>
      <c r="I149" s="19"/>
      <c r="J149" s="19"/>
      <c r="K149" s="19"/>
      <c r="L149" s="19"/>
      <c r="M149" s="19"/>
      <c r="N149" s="19">
        <v>1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1:40" s="3" customFormat="1" ht="33.75" customHeight="1" x14ac:dyDescent="0.25">
      <c r="A150" s="9" t="s">
        <v>317</v>
      </c>
      <c r="B150" s="6" t="s">
        <v>318</v>
      </c>
      <c r="C150" s="10">
        <f t="shared" si="45"/>
        <v>1</v>
      </c>
      <c r="D150" s="19"/>
      <c r="E150" s="19"/>
      <c r="F150" s="19">
        <v>1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1:40" s="3" customFormat="1" ht="34.5" customHeight="1" x14ac:dyDescent="0.25">
      <c r="A151" s="9" t="s">
        <v>485</v>
      </c>
      <c r="B151" s="6" t="s">
        <v>486</v>
      </c>
      <c r="C151" s="10">
        <f t="shared" si="45"/>
        <v>1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>
        <v>1</v>
      </c>
      <c r="U151" s="19"/>
      <c r="V151" s="19"/>
      <c r="W151" s="19"/>
      <c r="X151" s="19"/>
      <c r="Y151" s="19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1:40" s="34" customFormat="1" ht="21" customHeight="1" x14ac:dyDescent="0.25">
      <c r="A152" s="33" t="s">
        <v>558</v>
      </c>
      <c r="B152" s="31" t="s">
        <v>560</v>
      </c>
      <c r="C152" s="28">
        <f>SUM(C153:C155)</f>
        <v>5</v>
      </c>
      <c r="D152" s="28">
        <f t="shared" ref="D152:Y152" si="76">SUM(D153:D155)</f>
        <v>0</v>
      </c>
      <c r="E152" s="28">
        <f t="shared" si="76"/>
        <v>0</v>
      </c>
      <c r="F152" s="28">
        <f t="shared" si="76"/>
        <v>3</v>
      </c>
      <c r="G152" s="28">
        <f t="shared" si="76"/>
        <v>0</v>
      </c>
      <c r="H152" s="28">
        <f t="shared" si="76"/>
        <v>0</v>
      </c>
      <c r="I152" s="28">
        <f t="shared" si="76"/>
        <v>0</v>
      </c>
      <c r="J152" s="28">
        <f t="shared" si="76"/>
        <v>0</v>
      </c>
      <c r="K152" s="28">
        <f t="shared" si="76"/>
        <v>1</v>
      </c>
      <c r="L152" s="28">
        <f t="shared" si="76"/>
        <v>0</v>
      </c>
      <c r="M152" s="28">
        <f t="shared" si="76"/>
        <v>0</v>
      </c>
      <c r="N152" s="28">
        <f t="shared" si="76"/>
        <v>0</v>
      </c>
      <c r="O152" s="28">
        <f t="shared" si="76"/>
        <v>0</v>
      </c>
      <c r="P152" s="28">
        <f t="shared" si="76"/>
        <v>0</v>
      </c>
      <c r="Q152" s="28">
        <f t="shared" si="76"/>
        <v>0</v>
      </c>
      <c r="R152" s="28">
        <f t="shared" si="76"/>
        <v>0</v>
      </c>
      <c r="S152" s="28">
        <f t="shared" si="76"/>
        <v>0</v>
      </c>
      <c r="T152" s="28">
        <f t="shared" si="76"/>
        <v>1</v>
      </c>
      <c r="U152" s="28">
        <f t="shared" si="76"/>
        <v>0</v>
      </c>
      <c r="V152" s="28">
        <f t="shared" si="76"/>
        <v>0</v>
      </c>
      <c r="W152" s="28">
        <f t="shared" si="76"/>
        <v>0</v>
      </c>
      <c r="X152" s="28">
        <f t="shared" si="76"/>
        <v>0</v>
      </c>
      <c r="Y152" s="28">
        <f t="shared" si="76"/>
        <v>0</v>
      </c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1:40" s="3" customFormat="1" ht="21.75" customHeight="1" x14ac:dyDescent="0.25">
      <c r="A153" s="5" t="s">
        <v>321</v>
      </c>
      <c r="B153" s="2" t="s">
        <v>322</v>
      </c>
      <c r="C153" s="10">
        <f t="shared" si="45"/>
        <v>2</v>
      </c>
      <c r="D153" s="19"/>
      <c r="E153" s="19"/>
      <c r="F153" s="19">
        <v>1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>
        <v>1</v>
      </c>
      <c r="U153" s="19"/>
      <c r="V153" s="19"/>
      <c r="W153" s="19"/>
      <c r="X153" s="19"/>
      <c r="Y153" s="19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1:40" s="3" customFormat="1" ht="37.5" customHeight="1" x14ac:dyDescent="0.25">
      <c r="A154" s="5" t="s">
        <v>98</v>
      </c>
      <c r="B154" s="14" t="s">
        <v>99</v>
      </c>
      <c r="C154" s="10">
        <f t="shared" si="45"/>
        <v>2</v>
      </c>
      <c r="D154" s="19"/>
      <c r="E154" s="19"/>
      <c r="F154" s="19">
        <v>1</v>
      </c>
      <c r="G154" s="19"/>
      <c r="H154" s="19"/>
      <c r="I154" s="19"/>
      <c r="J154" s="19"/>
      <c r="K154" s="19">
        <v>1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1:40" s="3" customFormat="1" ht="37.5" customHeight="1" x14ac:dyDescent="0.25">
      <c r="A155" s="5" t="s">
        <v>319</v>
      </c>
      <c r="B155" s="7" t="s">
        <v>320</v>
      </c>
      <c r="C155" s="10">
        <f t="shared" si="45"/>
        <v>1</v>
      </c>
      <c r="D155" s="19"/>
      <c r="E155" s="19"/>
      <c r="F155" s="19">
        <v>1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1:40" s="34" customFormat="1" ht="33" customHeight="1" x14ac:dyDescent="0.25">
      <c r="A156" s="49" t="s">
        <v>561</v>
      </c>
      <c r="B156" s="35" t="s">
        <v>562</v>
      </c>
      <c r="C156" s="28">
        <f>SUM(C157:C158)</f>
        <v>2</v>
      </c>
      <c r="D156" s="28">
        <f t="shared" ref="D156:Y156" si="77">SUM(D157:D158)</f>
        <v>0</v>
      </c>
      <c r="E156" s="28">
        <f t="shared" si="77"/>
        <v>0</v>
      </c>
      <c r="F156" s="28">
        <f t="shared" si="77"/>
        <v>0</v>
      </c>
      <c r="G156" s="28">
        <f t="shared" si="77"/>
        <v>0</v>
      </c>
      <c r="H156" s="28">
        <f t="shared" si="77"/>
        <v>0</v>
      </c>
      <c r="I156" s="28">
        <f t="shared" si="77"/>
        <v>0</v>
      </c>
      <c r="J156" s="28">
        <f t="shared" si="77"/>
        <v>0</v>
      </c>
      <c r="K156" s="28">
        <f t="shared" si="77"/>
        <v>0</v>
      </c>
      <c r="L156" s="28">
        <f t="shared" si="77"/>
        <v>0</v>
      </c>
      <c r="M156" s="28">
        <f t="shared" si="77"/>
        <v>0</v>
      </c>
      <c r="N156" s="28">
        <f t="shared" si="77"/>
        <v>0</v>
      </c>
      <c r="O156" s="28">
        <f t="shared" si="77"/>
        <v>0</v>
      </c>
      <c r="P156" s="28">
        <f t="shared" si="77"/>
        <v>0</v>
      </c>
      <c r="Q156" s="28">
        <f t="shared" si="77"/>
        <v>0</v>
      </c>
      <c r="R156" s="28">
        <f t="shared" si="77"/>
        <v>1</v>
      </c>
      <c r="S156" s="28">
        <f t="shared" si="77"/>
        <v>0</v>
      </c>
      <c r="T156" s="28">
        <f t="shared" si="77"/>
        <v>0</v>
      </c>
      <c r="U156" s="28">
        <f t="shared" si="77"/>
        <v>0</v>
      </c>
      <c r="V156" s="28">
        <f t="shared" si="77"/>
        <v>0</v>
      </c>
      <c r="W156" s="28">
        <f t="shared" si="77"/>
        <v>0</v>
      </c>
      <c r="X156" s="28">
        <f t="shared" si="77"/>
        <v>1</v>
      </c>
      <c r="Y156" s="28">
        <f t="shared" si="77"/>
        <v>0</v>
      </c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1:40" s="3" customFormat="1" ht="37.5" customHeight="1" x14ac:dyDescent="0.25">
      <c r="A157" s="5" t="s">
        <v>214</v>
      </c>
      <c r="B157" s="6" t="s">
        <v>213</v>
      </c>
      <c r="C157" s="10">
        <f t="shared" si="45"/>
        <v>1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>
        <v>1</v>
      </c>
      <c r="S157" s="19"/>
      <c r="T157" s="19"/>
      <c r="U157" s="19"/>
      <c r="V157" s="19"/>
      <c r="W157" s="19"/>
      <c r="X157" s="19"/>
      <c r="Y157" s="19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1:40" s="3" customFormat="1" ht="25.5" customHeight="1" x14ac:dyDescent="0.25">
      <c r="A158" s="5" t="s">
        <v>443</v>
      </c>
      <c r="B158" s="6" t="s">
        <v>444</v>
      </c>
      <c r="C158" s="10">
        <f t="shared" si="45"/>
        <v>1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>
        <v>1</v>
      </c>
      <c r="Y158" s="19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1:40" s="34" customFormat="1" ht="18.75" customHeight="1" x14ac:dyDescent="0.25">
      <c r="A159" s="49" t="s">
        <v>563</v>
      </c>
      <c r="B159" s="31" t="s">
        <v>564</v>
      </c>
      <c r="C159" s="28">
        <f>SUM(C160:C160)</f>
        <v>1</v>
      </c>
      <c r="D159" s="28">
        <f t="shared" ref="D159:Y159" si="78">SUM(D160:D160)</f>
        <v>0</v>
      </c>
      <c r="E159" s="28">
        <f t="shared" si="78"/>
        <v>0</v>
      </c>
      <c r="F159" s="28">
        <f t="shared" si="78"/>
        <v>0</v>
      </c>
      <c r="G159" s="28">
        <f t="shared" si="78"/>
        <v>0</v>
      </c>
      <c r="H159" s="28">
        <f t="shared" si="78"/>
        <v>0</v>
      </c>
      <c r="I159" s="28">
        <f t="shared" si="78"/>
        <v>0</v>
      </c>
      <c r="J159" s="28">
        <f t="shared" si="78"/>
        <v>0</v>
      </c>
      <c r="K159" s="28">
        <f t="shared" si="78"/>
        <v>0</v>
      </c>
      <c r="L159" s="28">
        <f t="shared" si="78"/>
        <v>0</v>
      </c>
      <c r="M159" s="28">
        <f t="shared" si="78"/>
        <v>0</v>
      </c>
      <c r="N159" s="28">
        <f t="shared" si="78"/>
        <v>0</v>
      </c>
      <c r="O159" s="28">
        <f t="shared" si="78"/>
        <v>0</v>
      </c>
      <c r="P159" s="28">
        <f t="shared" si="78"/>
        <v>0</v>
      </c>
      <c r="Q159" s="28">
        <f t="shared" si="78"/>
        <v>0</v>
      </c>
      <c r="R159" s="28">
        <f t="shared" si="78"/>
        <v>1</v>
      </c>
      <c r="S159" s="28">
        <f t="shared" si="78"/>
        <v>0</v>
      </c>
      <c r="T159" s="28">
        <f t="shared" si="78"/>
        <v>0</v>
      </c>
      <c r="U159" s="28">
        <f t="shared" si="78"/>
        <v>0</v>
      </c>
      <c r="V159" s="28">
        <f t="shared" si="78"/>
        <v>0</v>
      </c>
      <c r="W159" s="28">
        <f t="shared" si="78"/>
        <v>0</v>
      </c>
      <c r="X159" s="28">
        <f t="shared" si="78"/>
        <v>0</v>
      </c>
      <c r="Y159" s="28">
        <f t="shared" si="78"/>
        <v>0</v>
      </c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1:40" s="3" customFormat="1" ht="35.25" customHeight="1" x14ac:dyDescent="0.25">
      <c r="A160" s="5" t="s">
        <v>211</v>
      </c>
      <c r="B160" s="6" t="s">
        <v>212</v>
      </c>
      <c r="C160" s="10">
        <f t="shared" si="45"/>
        <v>1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>
        <v>1</v>
      </c>
      <c r="S160" s="19"/>
      <c r="T160" s="19"/>
      <c r="U160" s="19"/>
      <c r="V160" s="19"/>
      <c r="W160" s="19"/>
      <c r="X160" s="19"/>
      <c r="Y160" s="19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1:40" ht="27.75" customHeight="1" x14ac:dyDescent="0.25">
      <c r="A161" s="47"/>
      <c r="B161" s="15"/>
      <c r="C161" s="15"/>
      <c r="D161" s="152" t="s">
        <v>586</v>
      </c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</row>
    <row r="162" spans="1:40" s="107" customFormat="1" ht="33.75" customHeight="1" x14ac:dyDescent="0.3">
      <c r="A162" s="103"/>
      <c r="B162" s="111" t="s">
        <v>599</v>
      </c>
      <c r="C162" s="104">
        <f>SUM(C163,C166,C200,C210,C219,C231,C236,C239)</f>
        <v>375</v>
      </c>
      <c r="D162" s="105">
        <f t="shared" ref="D162:R162" si="79">SUM(D163,D166,D200,D210,D219,D231,D236,D239)</f>
        <v>15</v>
      </c>
      <c r="E162" s="105">
        <f t="shared" si="79"/>
        <v>21</v>
      </c>
      <c r="F162" s="105">
        <f t="shared" si="79"/>
        <v>10</v>
      </c>
      <c r="G162" s="105">
        <f t="shared" si="79"/>
        <v>150</v>
      </c>
      <c r="H162" s="105">
        <f t="shared" si="79"/>
        <v>5</v>
      </c>
      <c r="I162" s="105">
        <f t="shared" si="79"/>
        <v>8</v>
      </c>
      <c r="J162" s="105">
        <f t="shared" si="79"/>
        <v>7</v>
      </c>
      <c r="K162" s="105">
        <f t="shared" si="79"/>
        <v>6</v>
      </c>
      <c r="L162" s="105">
        <f t="shared" si="79"/>
        <v>0</v>
      </c>
      <c r="M162" s="105">
        <f t="shared" si="79"/>
        <v>2</v>
      </c>
      <c r="N162" s="105">
        <f t="shared" si="79"/>
        <v>5</v>
      </c>
      <c r="O162" s="105">
        <f t="shared" si="79"/>
        <v>13</v>
      </c>
      <c r="P162" s="105">
        <f t="shared" si="79"/>
        <v>6</v>
      </c>
      <c r="Q162" s="105">
        <f t="shared" si="79"/>
        <v>3</v>
      </c>
      <c r="R162" s="105">
        <f t="shared" si="79"/>
        <v>35</v>
      </c>
      <c r="S162" s="105">
        <f>SUM(S163,S166,S200,S210,S219,S231,S236,S239)</f>
        <v>8</v>
      </c>
      <c r="T162" s="105">
        <f t="shared" ref="T162" si="80">SUM(T163,T166,T200,T210,T219,T231,T236,T239)</f>
        <v>11</v>
      </c>
      <c r="U162" s="105">
        <f t="shared" ref="U162" si="81">SUM(U163,U166,U200,U210,U219,U231,U236,U239)</f>
        <v>36</v>
      </c>
      <c r="V162" s="105">
        <f t="shared" ref="V162" si="82">SUM(V163,V166,V200,V210,V219,V231,V236,V239)</f>
        <v>1</v>
      </c>
      <c r="W162" s="105">
        <f t="shared" ref="W162" si="83">SUM(W163,W166,W200,W210,W219,W231,W236,W239)</f>
        <v>3</v>
      </c>
      <c r="X162" s="105">
        <f t="shared" ref="X162" si="84">SUM(X163,X166,X200,X210,X219,X231,X236,X239)</f>
        <v>18</v>
      </c>
      <c r="Y162" s="105">
        <f t="shared" ref="Y162" si="85">SUM(Y163,Y166,Y200,Y210,Y219,Y231,Y236,Y239)</f>
        <v>7</v>
      </c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</row>
    <row r="163" spans="1:40" s="21" customFormat="1" ht="33.75" customHeight="1" x14ac:dyDescent="0.25">
      <c r="A163" s="52"/>
      <c r="B163" s="41" t="s">
        <v>569</v>
      </c>
      <c r="C163" s="38">
        <f>SUM(C164:C164)</f>
        <v>1</v>
      </c>
      <c r="D163" s="38">
        <f t="shared" ref="D163:Y163" si="86">SUM(D164:D164)</f>
        <v>0</v>
      </c>
      <c r="E163" s="38">
        <f t="shared" si="86"/>
        <v>0</v>
      </c>
      <c r="F163" s="38">
        <f t="shared" si="86"/>
        <v>0</v>
      </c>
      <c r="G163" s="38">
        <f t="shared" si="86"/>
        <v>1</v>
      </c>
      <c r="H163" s="38">
        <f t="shared" si="86"/>
        <v>0</v>
      </c>
      <c r="I163" s="38">
        <f t="shared" si="86"/>
        <v>0</v>
      </c>
      <c r="J163" s="38">
        <f t="shared" si="86"/>
        <v>0</v>
      </c>
      <c r="K163" s="38">
        <f t="shared" si="86"/>
        <v>0</v>
      </c>
      <c r="L163" s="38">
        <f t="shared" si="86"/>
        <v>0</v>
      </c>
      <c r="M163" s="38">
        <f t="shared" si="86"/>
        <v>0</v>
      </c>
      <c r="N163" s="38">
        <f t="shared" si="86"/>
        <v>0</v>
      </c>
      <c r="O163" s="38">
        <f t="shared" si="86"/>
        <v>0</v>
      </c>
      <c r="P163" s="38">
        <f t="shared" si="86"/>
        <v>0</v>
      </c>
      <c r="Q163" s="38">
        <f t="shared" si="86"/>
        <v>0</v>
      </c>
      <c r="R163" s="38">
        <f t="shared" si="86"/>
        <v>0</v>
      </c>
      <c r="S163" s="38">
        <f t="shared" si="86"/>
        <v>0</v>
      </c>
      <c r="T163" s="38">
        <f t="shared" si="86"/>
        <v>0</v>
      </c>
      <c r="U163" s="38">
        <f t="shared" si="86"/>
        <v>0</v>
      </c>
      <c r="V163" s="38">
        <f t="shared" si="86"/>
        <v>0</v>
      </c>
      <c r="W163" s="38">
        <f t="shared" si="86"/>
        <v>0</v>
      </c>
      <c r="X163" s="38">
        <f t="shared" si="86"/>
        <v>0</v>
      </c>
      <c r="Y163" s="38">
        <f t="shared" si="86"/>
        <v>0</v>
      </c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s="61" customFormat="1" ht="21.75" customHeight="1" x14ac:dyDescent="0.25">
      <c r="A164" s="63" t="s">
        <v>504</v>
      </c>
      <c r="B164" s="65" t="s">
        <v>505</v>
      </c>
      <c r="C164" s="62">
        <f>SUM(C165:C165)</f>
        <v>1</v>
      </c>
      <c r="D164" s="62">
        <f t="shared" ref="D164:Y164" si="87">SUM(D165:D165)</f>
        <v>0</v>
      </c>
      <c r="E164" s="62">
        <f t="shared" si="87"/>
        <v>0</v>
      </c>
      <c r="F164" s="62">
        <f t="shared" si="87"/>
        <v>0</v>
      </c>
      <c r="G164" s="62">
        <f t="shared" si="87"/>
        <v>1</v>
      </c>
      <c r="H164" s="62">
        <f t="shared" si="87"/>
        <v>0</v>
      </c>
      <c r="I164" s="62">
        <f t="shared" si="87"/>
        <v>0</v>
      </c>
      <c r="J164" s="62">
        <f t="shared" si="87"/>
        <v>0</v>
      </c>
      <c r="K164" s="62">
        <f t="shared" si="87"/>
        <v>0</v>
      </c>
      <c r="L164" s="62">
        <f t="shared" si="87"/>
        <v>0</v>
      </c>
      <c r="M164" s="62">
        <f t="shared" si="87"/>
        <v>0</v>
      </c>
      <c r="N164" s="62">
        <f t="shared" si="87"/>
        <v>0</v>
      </c>
      <c r="O164" s="62">
        <f t="shared" si="87"/>
        <v>0</v>
      </c>
      <c r="P164" s="62">
        <f t="shared" si="87"/>
        <v>0</v>
      </c>
      <c r="Q164" s="62">
        <f t="shared" si="87"/>
        <v>0</v>
      </c>
      <c r="R164" s="62">
        <f t="shared" si="87"/>
        <v>0</v>
      </c>
      <c r="S164" s="62">
        <f t="shared" si="87"/>
        <v>0</v>
      </c>
      <c r="T164" s="62">
        <f t="shared" si="87"/>
        <v>0</v>
      </c>
      <c r="U164" s="62">
        <f t="shared" si="87"/>
        <v>0</v>
      </c>
      <c r="V164" s="62">
        <f t="shared" si="87"/>
        <v>0</v>
      </c>
      <c r="W164" s="62">
        <f t="shared" si="87"/>
        <v>0</v>
      </c>
      <c r="X164" s="62">
        <f t="shared" si="87"/>
        <v>0</v>
      </c>
      <c r="Y164" s="62">
        <f t="shared" si="87"/>
        <v>0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21.75" customHeight="1" x14ac:dyDescent="0.25">
      <c r="A165" s="5" t="s">
        <v>387</v>
      </c>
      <c r="B165" s="7" t="s">
        <v>388</v>
      </c>
      <c r="C165" s="10">
        <f>SUM(D165:Y165)</f>
        <v>1</v>
      </c>
      <c r="D165" s="13"/>
      <c r="E165" s="13"/>
      <c r="F165" s="13"/>
      <c r="G165" s="13">
        <v>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40" s="21" customFormat="1" ht="35.25" customHeight="1" x14ac:dyDescent="0.25">
      <c r="A166" s="52"/>
      <c r="B166" s="66" t="s">
        <v>510</v>
      </c>
      <c r="C166" s="41">
        <f>SUM(C167,C174,C177,C179,C181,C184,C188,C193,C196,C198)</f>
        <v>61</v>
      </c>
      <c r="D166" s="41">
        <f t="shared" ref="D166:Y166" si="88">SUM(D167,D174,D177,D179,D181,D184,D188,D193,D196,D198)</f>
        <v>0</v>
      </c>
      <c r="E166" s="41">
        <f t="shared" si="88"/>
        <v>0</v>
      </c>
      <c r="F166" s="41">
        <f t="shared" si="88"/>
        <v>0</v>
      </c>
      <c r="G166" s="41">
        <f t="shared" si="88"/>
        <v>22</v>
      </c>
      <c r="H166" s="41">
        <f t="shared" si="88"/>
        <v>1</v>
      </c>
      <c r="I166" s="41">
        <f t="shared" si="88"/>
        <v>1</v>
      </c>
      <c r="J166" s="41">
        <f t="shared" si="88"/>
        <v>2</v>
      </c>
      <c r="K166" s="41">
        <f t="shared" si="88"/>
        <v>2</v>
      </c>
      <c r="L166" s="41">
        <f t="shared" si="88"/>
        <v>0</v>
      </c>
      <c r="M166" s="41">
        <f t="shared" si="88"/>
        <v>2</v>
      </c>
      <c r="N166" s="41">
        <f t="shared" si="88"/>
        <v>0</v>
      </c>
      <c r="O166" s="41">
        <f t="shared" si="88"/>
        <v>0</v>
      </c>
      <c r="P166" s="41">
        <f t="shared" si="88"/>
        <v>2</v>
      </c>
      <c r="Q166" s="41">
        <f t="shared" si="88"/>
        <v>0</v>
      </c>
      <c r="R166" s="41">
        <f t="shared" si="88"/>
        <v>5</v>
      </c>
      <c r="S166" s="41">
        <f t="shared" si="88"/>
        <v>1</v>
      </c>
      <c r="T166" s="41">
        <f t="shared" si="88"/>
        <v>1</v>
      </c>
      <c r="U166" s="41">
        <f t="shared" si="88"/>
        <v>2</v>
      </c>
      <c r="V166" s="41">
        <f t="shared" si="88"/>
        <v>0</v>
      </c>
      <c r="W166" s="41">
        <f t="shared" si="88"/>
        <v>0</v>
      </c>
      <c r="X166" s="41">
        <f t="shared" si="88"/>
        <v>12</v>
      </c>
      <c r="Y166" s="41">
        <f t="shared" si="88"/>
        <v>3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s="61" customFormat="1" ht="30.75" customHeight="1" x14ac:dyDescent="0.25">
      <c r="A167" s="63" t="s">
        <v>468</v>
      </c>
      <c r="B167" s="64" t="s">
        <v>467</v>
      </c>
      <c r="C167" s="53">
        <f>SUM(C168:C173)</f>
        <v>9</v>
      </c>
      <c r="D167" s="53">
        <f t="shared" ref="D167:Y167" si="89">SUM(D168:D173)</f>
        <v>0</v>
      </c>
      <c r="E167" s="53">
        <f t="shared" si="89"/>
        <v>0</v>
      </c>
      <c r="F167" s="53">
        <f t="shared" si="89"/>
        <v>0</v>
      </c>
      <c r="G167" s="53">
        <f t="shared" si="89"/>
        <v>0</v>
      </c>
      <c r="H167" s="53">
        <f t="shared" si="89"/>
        <v>0</v>
      </c>
      <c r="I167" s="53">
        <f t="shared" si="89"/>
        <v>0</v>
      </c>
      <c r="J167" s="53">
        <f t="shared" si="89"/>
        <v>0</v>
      </c>
      <c r="K167" s="53">
        <f t="shared" si="89"/>
        <v>0</v>
      </c>
      <c r="L167" s="53">
        <f t="shared" si="89"/>
        <v>0</v>
      </c>
      <c r="M167" s="53">
        <f t="shared" si="89"/>
        <v>2</v>
      </c>
      <c r="N167" s="53">
        <f t="shared" si="89"/>
        <v>0</v>
      </c>
      <c r="O167" s="53">
        <f t="shared" si="89"/>
        <v>0</v>
      </c>
      <c r="P167" s="53">
        <f t="shared" si="89"/>
        <v>1</v>
      </c>
      <c r="Q167" s="53">
        <f t="shared" si="89"/>
        <v>0</v>
      </c>
      <c r="R167" s="53">
        <f t="shared" si="89"/>
        <v>0</v>
      </c>
      <c r="S167" s="53">
        <f t="shared" si="89"/>
        <v>0</v>
      </c>
      <c r="T167" s="53">
        <f t="shared" si="89"/>
        <v>0</v>
      </c>
      <c r="U167" s="53">
        <f t="shared" si="89"/>
        <v>0</v>
      </c>
      <c r="V167" s="53">
        <f t="shared" si="89"/>
        <v>0</v>
      </c>
      <c r="W167" s="53">
        <f t="shared" si="89"/>
        <v>0</v>
      </c>
      <c r="X167" s="53">
        <f t="shared" si="89"/>
        <v>6</v>
      </c>
      <c r="Y167" s="53">
        <f t="shared" si="89"/>
        <v>0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31.5" customHeight="1" x14ac:dyDescent="0.25">
      <c r="A168" s="5" t="s">
        <v>331</v>
      </c>
      <c r="B168" s="12" t="s">
        <v>332</v>
      </c>
      <c r="C168" s="10">
        <f t="shared" ref="C168:C253" si="90">SUM(D168:Y168)</f>
        <v>4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>
        <v>2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>
        <v>2</v>
      </c>
      <c r="Y168" s="13"/>
    </row>
    <row r="169" spans="1:40" ht="31.5" x14ac:dyDescent="0.25">
      <c r="A169" s="5" t="s">
        <v>363</v>
      </c>
      <c r="B169" s="11" t="s">
        <v>364</v>
      </c>
      <c r="C169" s="10">
        <f t="shared" si="90"/>
        <v>1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>
        <v>1</v>
      </c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40" x14ac:dyDescent="0.25">
      <c r="A170" s="5" t="s">
        <v>465</v>
      </c>
      <c r="B170" s="11" t="s">
        <v>466</v>
      </c>
      <c r="C170" s="10">
        <f t="shared" si="90"/>
        <v>1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>
        <v>1</v>
      </c>
      <c r="Y170" s="13"/>
    </row>
    <row r="171" spans="1:40" ht="31.5" x14ac:dyDescent="0.25">
      <c r="A171" s="5" t="s">
        <v>469</v>
      </c>
      <c r="B171" s="11" t="s">
        <v>474</v>
      </c>
      <c r="C171" s="10">
        <f t="shared" si="90"/>
        <v>1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>
        <v>1</v>
      </c>
      <c r="Y171" s="13"/>
    </row>
    <row r="172" spans="1:40" ht="31.5" x14ac:dyDescent="0.25">
      <c r="A172" s="5" t="s">
        <v>470</v>
      </c>
      <c r="B172" s="11" t="s">
        <v>472</v>
      </c>
      <c r="C172" s="10">
        <f t="shared" si="90"/>
        <v>1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>
        <v>1</v>
      </c>
      <c r="Y172" s="13"/>
    </row>
    <row r="173" spans="1:40" ht="31.5" x14ac:dyDescent="0.25">
      <c r="A173" s="5" t="s">
        <v>471</v>
      </c>
      <c r="B173" s="11" t="s">
        <v>473</v>
      </c>
      <c r="C173" s="10">
        <f t="shared" si="90"/>
        <v>1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>
        <v>1</v>
      </c>
      <c r="Y173" s="13"/>
    </row>
    <row r="174" spans="1:40" s="61" customFormat="1" ht="30.75" customHeight="1" x14ac:dyDescent="0.25">
      <c r="A174" s="63" t="s">
        <v>511</v>
      </c>
      <c r="B174" s="64" t="s">
        <v>512</v>
      </c>
      <c r="C174" s="53">
        <f>SUM(C175:C176)</f>
        <v>5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x14ac:dyDescent="0.25">
      <c r="A175" s="9" t="s">
        <v>491</v>
      </c>
      <c r="B175" s="11" t="s">
        <v>492</v>
      </c>
      <c r="C175" s="10">
        <f t="shared" si="90"/>
        <v>1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>
        <v>1</v>
      </c>
      <c r="U175" s="13"/>
      <c r="V175" s="13"/>
      <c r="W175" s="13"/>
      <c r="X175" s="13"/>
      <c r="Y175" s="13"/>
    </row>
    <row r="176" spans="1:40" ht="25.5" customHeight="1" x14ac:dyDescent="0.25">
      <c r="A176" s="5" t="s">
        <v>189</v>
      </c>
      <c r="B176" s="11" t="s">
        <v>188</v>
      </c>
      <c r="C176" s="10">
        <f t="shared" si="90"/>
        <v>4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>
        <v>2</v>
      </c>
      <c r="S176" s="13"/>
      <c r="T176" s="13"/>
      <c r="U176" s="13"/>
      <c r="V176" s="13"/>
      <c r="W176" s="13"/>
      <c r="X176" s="13">
        <v>2</v>
      </c>
      <c r="Y176" s="13"/>
    </row>
    <row r="177" spans="1:40" s="61" customFormat="1" ht="25.5" customHeight="1" x14ac:dyDescent="0.25">
      <c r="A177" s="63" t="s">
        <v>513</v>
      </c>
      <c r="B177" s="64" t="s">
        <v>573</v>
      </c>
      <c r="C177" s="53">
        <f>SUM(C178:C178)</f>
        <v>1</v>
      </c>
      <c r="D177" s="53">
        <f t="shared" ref="D177:Y177" si="91">SUM(D178:D178)</f>
        <v>0</v>
      </c>
      <c r="E177" s="53">
        <f t="shared" si="91"/>
        <v>0</v>
      </c>
      <c r="F177" s="53">
        <f t="shared" si="91"/>
        <v>0</v>
      </c>
      <c r="G177" s="53">
        <f t="shared" si="91"/>
        <v>0</v>
      </c>
      <c r="H177" s="53">
        <f t="shared" si="91"/>
        <v>0</v>
      </c>
      <c r="I177" s="53">
        <f t="shared" si="91"/>
        <v>0</v>
      </c>
      <c r="J177" s="53">
        <f t="shared" si="91"/>
        <v>0</v>
      </c>
      <c r="K177" s="53">
        <f t="shared" si="91"/>
        <v>0</v>
      </c>
      <c r="L177" s="53">
        <f t="shared" si="91"/>
        <v>0</v>
      </c>
      <c r="M177" s="53">
        <f t="shared" si="91"/>
        <v>0</v>
      </c>
      <c r="N177" s="53">
        <f t="shared" si="91"/>
        <v>0</v>
      </c>
      <c r="O177" s="53">
        <f t="shared" si="91"/>
        <v>0</v>
      </c>
      <c r="P177" s="53">
        <f t="shared" si="91"/>
        <v>1</v>
      </c>
      <c r="Q177" s="53">
        <f t="shared" si="91"/>
        <v>0</v>
      </c>
      <c r="R177" s="53">
        <f t="shared" si="91"/>
        <v>0</v>
      </c>
      <c r="S177" s="53">
        <f t="shared" si="91"/>
        <v>0</v>
      </c>
      <c r="T177" s="53">
        <f t="shared" si="91"/>
        <v>0</v>
      </c>
      <c r="U177" s="53">
        <f t="shared" si="91"/>
        <v>0</v>
      </c>
      <c r="V177" s="53">
        <f t="shared" si="91"/>
        <v>0</v>
      </c>
      <c r="W177" s="53">
        <f t="shared" si="91"/>
        <v>0</v>
      </c>
      <c r="X177" s="53">
        <f t="shared" si="91"/>
        <v>0</v>
      </c>
      <c r="Y177" s="53">
        <f t="shared" si="91"/>
        <v>0</v>
      </c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27.75" customHeight="1" x14ac:dyDescent="0.25">
      <c r="A178" s="5" t="s">
        <v>365</v>
      </c>
      <c r="B178" s="11" t="s">
        <v>366</v>
      </c>
      <c r="C178" s="10">
        <f t="shared" si="90"/>
        <v>1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>
        <v>1</v>
      </c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40" s="61" customFormat="1" ht="27.75" customHeight="1" x14ac:dyDescent="0.25">
      <c r="A179" s="63" t="s">
        <v>574</v>
      </c>
      <c r="B179" s="64" t="s">
        <v>575</v>
      </c>
      <c r="C179" s="53">
        <f>SUM(C180:C180)</f>
        <v>1</v>
      </c>
      <c r="D179" s="53">
        <f t="shared" ref="D179:Y179" si="92">SUM(D180:D180)</f>
        <v>0</v>
      </c>
      <c r="E179" s="53">
        <f t="shared" si="92"/>
        <v>0</v>
      </c>
      <c r="F179" s="53">
        <f t="shared" si="92"/>
        <v>0</v>
      </c>
      <c r="G179" s="53">
        <f t="shared" si="92"/>
        <v>0</v>
      </c>
      <c r="H179" s="53">
        <f t="shared" si="92"/>
        <v>0</v>
      </c>
      <c r="I179" s="53">
        <f t="shared" si="92"/>
        <v>0</v>
      </c>
      <c r="J179" s="53">
        <f t="shared" si="92"/>
        <v>0</v>
      </c>
      <c r="K179" s="53">
        <f t="shared" si="92"/>
        <v>0</v>
      </c>
      <c r="L179" s="53">
        <f t="shared" si="92"/>
        <v>0</v>
      </c>
      <c r="M179" s="53">
        <f t="shared" si="92"/>
        <v>0</v>
      </c>
      <c r="N179" s="53">
        <f t="shared" si="92"/>
        <v>0</v>
      </c>
      <c r="O179" s="53">
        <f t="shared" si="92"/>
        <v>0</v>
      </c>
      <c r="P179" s="53">
        <f t="shared" si="92"/>
        <v>0</v>
      </c>
      <c r="Q179" s="53">
        <f t="shared" si="92"/>
        <v>0</v>
      </c>
      <c r="R179" s="53">
        <f t="shared" si="92"/>
        <v>0</v>
      </c>
      <c r="S179" s="53">
        <f t="shared" si="92"/>
        <v>1</v>
      </c>
      <c r="T179" s="53">
        <f t="shared" si="92"/>
        <v>0</v>
      </c>
      <c r="U179" s="53">
        <f t="shared" si="92"/>
        <v>0</v>
      </c>
      <c r="V179" s="53">
        <f t="shared" si="92"/>
        <v>0</v>
      </c>
      <c r="W179" s="53">
        <f t="shared" si="92"/>
        <v>0</v>
      </c>
      <c r="X179" s="53">
        <f t="shared" si="92"/>
        <v>0</v>
      </c>
      <c r="Y179" s="53">
        <f t="shared" si="92"/>
        <v>0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27.75" customHeight="1" x14ac:dyDescent="0.25">
      <c r="A180" s="9" t="s">
        <v>362</v>
      </c>
      <c r="B180" s="11" t="s">
        <v>27</v>
      </c>
      <c r="C180" s="10">
        <f>SUM(D180:Y180)</f>
        <v>1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>
        <v>1</v>
      </c>
      <c r="T180" s="13"/>
      <c r="U180" s="13"/>
      <c r="V180" s="13"/>
      <c r="W180" s="13"/>
      <c r="X180" s="13"/>
      <c r="Y180" s="13"/>
    </row>
    <row r="181" spans="1:40" s="61" customFormat="1" ht="27.75" customHeight="1" x14ac:dyDescent="0.25">
      <c r="A181" s="71" t="s">
        <v>565</v>
      </c>
      <c r="B181" s="64" t="s">
        <v>576</v>
      </c>
      <c r="C181" s="53">
        <f>SUM(C182:C183)</f>
        <v>4</v>
      </c>
      <c r="D181" s="53">
        <f t="shared" ref="D181:Y181" si="93">SUM(D182:D183)</f>
        <v>0</v>
      </c>
      <c r="E181" s="53">
        <f t="shared" si="93"/>
        <v>0</v>
      </c>
      <c r="F181" s="53">
        <f t="shared" si="93"/>
        <v>0</v>
      </c>
      <c r="G181" s="53">
        <f t="shared" si="93"/>
        <v>0</v>
      </c>
      <c r="H181" s="53">
        <f t="shared" si="93"/>
        <v>0</v>
      </c>
      <c r="I181" s="53">
        <f t="shared" si="93"/>
        <v>0</v>
      </c>
      <c r="J181" s="53">
        <f t="shared" si="93"/>
        <v>0</v>
      </c>
      <c r="K181" s="53">
        <f t="shared" si="93"/>
        <v>0</v>
      </c>
      <c r="L181" s="53">
        <f t="shared" si="93"/>
        <v>0</v>
      </c>
      <c r="M181" s="53">
        <f t="shared" si="93"/>
        <v>0</v>
      </c>
      <c r="N181" s="53">
        <f t="shared" si="93"/>
        <v>0</v>
      </c>
      <c r="O181" s="53">
        <f t="shared" si="93"/>
        <v>0</v>
      </c>
      <c r="P181" s="53">
        <f t="shared" si="93"/>
        <v>0</v>
      </c>
      <c r="Q181" s="53">
        <f t="shared" si="93"/>
        <v>0</v>
      </c>
      <c r="R181" s="53">
        <f t="shared" si="93"/>
        <v>2</v>
      </c>
      <c r="S181" s="53">
        <f t="shared" si="93"/>
        <v>0</v>
      </c>
      <c r="T181" s="53">
        <f t="shared" si="93"/>
        <v>0</v>
      </c>
      <c r="U181" s="53">
        <f t="shared" si="93"/>
        <v>0</v>
      </c>
      <c r="V181" s="53">
        <f t="shared" si="93"/>
        <v>0</v>
      </c>
      <c r="W181" s="53">
        <f t="shared" si="93"/>
        <v>0</v>
      </c>
      <c r="X181" s="53">
        <f t="shared" si="93"/>
        <v>2</v>
      </c>
      <c r="Y181" s="53">
        <f t="shared" si="93"/>
        <v>0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34.5" customHeight="1" x14ac:dyDescent="0.25">
      <c r="A182" s="5" t="s">
        <v>184</v>
      </c>
      <c r="B182" s="12" t="s">
        <v>185</v>
      </c>
      <c r="C182" s="10">
        <f>SUM(D182:Y182)</f>
        <v>3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>
        <v>2</v>
      </c>
      <c r="S182" s="13"/>
      <c r="T182" s="13"/>
      <c r="U182" s="13"/>
      <c r="V182" s="13"/>
      <c r="W182" s="13"/>
      <c r="X182" s="13">
        <v>1</v>
      </c>
      <c r="Y182" s="13"/>
    </row>
    <row r="183" spans="1:40" ht="24.75" customHeight="1" x14ac:dyDescent="0.25">
      <c r="A183" s="5" t="s">
        <v>475</v>
      </c>
      <c r="B183" s="11" t="s">
        <v>476</v>
      </c>
      <c r="C183" s="10">
        <f>SUM(D183:Y183)</f>
        <v>1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>
        <v>1</v>
      </c>
      <c r="Y183" s="13"/>
    </row>
    <row r="184" spans="1:40" s="61" customFormat="1" ht="25.5" customHeight="1" x14ac:dyDescent="0.25">
      <c r="A184" s="68" t="s">
        <v>478</v>
      </c>
      <c r="B184" s="69" t="s">
        <v>479</v>
      </c>
      <c r="C184" s="53">
        <f>SUM(C185:C187)</f>
        <v>8</v>
      </c>
      <c r="D184" s="53">
        <f t="shared" ref="D184:Y184" si="94">SUM(D185:D187)</f>
        <v>0</v>
      </c>
      <c r="E184" s="53">
        <f t="shared" si="94"/>
        <v>0</v>
      </c>
      <c r="F184" s="53">
        <f t="shared" si="94"/>
        <v>0</v>
      </c>
      <c r="G184" s="53">
        <f t="shared" si="94"/>
        <v>5</v>
      </c>
      <c r="H184" s="53">
        <f t="shared" si="94"/>
        <v>0</v>
      </c>
      <c r="I184" s="53">
        <f t="shared" si="94"/>
        <v>0</v>
      </c>
      <c r="J184" s="53">
        <f t="shared" si="94"/>
        <v>0</v>
      </c>
      <c r="K184" s="53">
        <f t="shared" si="94"/>
        <v>2</v>
      </c>
      <c r="L184" s="53">
        <f t="shared" si="94"/>
        <v>0</v>
      </c>
      <c r="M184" s="53">
        <f t="shared" si="94"/>
        <v>0</v>
      </c>
      <c r="N184" s="53">
        <f t="shared" si="94"/>
        <v>0</v>
      </c>
      <c r="O184" s="53">
        <f t="shared" si="94"/>
        <v>0</v>
      </c>
      <c r="P184" s="53">
        <f t="shared" si="94"/>
        <v>0</v>
      </c>
      <c r="Q184" s="53">
        <f t="shared" si="94"/>
        <v>0</v>
      </c>
      <c r="R184" s="53">
        <f t="shared" si="94"/>
        <v>0</v>
      </c>
      <c r="S184" s="53">
        <f t="shared" si="94"/>
        <v>0</v>
      </c>
      <c r="T184" s="53">
        <f t="shared" si="94"/>
        <v>0</v>
      </c>
      <c r="U184" s="53">
        <f t="shared" si="94"/>
        <v>0</v>
      </c>
      <c r="V184" s="53">
        <f t="shared" si="94"/>
        <v>0</v>
      </c>
      <c r="W184" s="53">
        <f t="shared" si="94"/>
        <v>0</v>
      </c>
      <c r="X184" s="53">
        <f t="shared" si="94"/>
        <v>1</v>
      </c>
      <c r="Y184" s="53">
        <f t="shared" si="94"/>
        <v>0</v>
      </c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34.5" customHeight="1" x14ac:dyDescent="0.25">
      <c r="A185" s="5" t="s">
        <v>477</v>
      </c>
      <c r="B185" s="11" t="s">
        <v>86</v>
      </c>
      <c r="C185" s="10">
        <f>SUM(D185:Y185)</f>
        <v>1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>
        <v>1</v>
      </c>
      <c r="Y185" s="13"/>
    </row>
    <row r="186" spans="1:40" ht="48" customHeight="1" x14ac:dyDescent="0.25">
      <c r="A186" s="16" t="s">
        <v>87</v>
      </c>
      <c r="B186" s="11" t="s">
        <v>86</v>
      </c>
      <c r="C186" s="10">
        <f t="shared" si="90"/>
        <v>2</v>
      </c>
      <c r="D186" s="13"/>
      <c r="E186" s="13"/>
      <c r="F186" s="13"/>
      <c r="G186" s="13"/>
      <c r="H186" s="13"/>
      <c r="I186" s="13"/>
      <c r="J186" s="13"/>
      <c r="K186" s="13">
        <v>2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40" ht="48" customHeight="1" x14ac:dyDescent="0.25">
      <c r="A187" s="16" t="s">
        <v>397</v>
      </c>
      <c r="B187" s="11" t="s">
        <v>398</v>
      </c>
      <c r="C187" s="10">
        <f t="shared" si="90"/>
        <v>5</v>
      </c>
      <c r="D187" s="13"/>
      <c r="E187" s="13"/>
      <c r="F187" s="13"/>
      <c r="G187" s="13">
        <v>5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40" s="61" customFormat="1" ht="27" customHeight="1" x14ac:dyDescent="0.25">
      <c r="A188" s="71" t="s">
        <v>518</v>
      </c>
      <c r="B188" s="72" t="s">
        <v>519</v>
      </c>
      <c r="C188" s="53">
        <f>SUM(C189:C192)</f>
        <v>13</v>
      </c>
      <c r="D188" s="53">
        <f t="shared" ref="D188:Y188" si="95">SUM(D189:D192)</f>
        <v>0</v>
      </c>
      <c r="E188" s="53">
        <f t="shared" si="95"/>
        <v>0</v>
      </c>
      <c r="F188" s="53">
        <f t="shared" si="95"/>
        <v>0</v>
      </c>
      <c r="G188" s="53">
        <f t="shared" si="95"/>
        <v>2</v>
      </c>
      <c r="H188" s="53">
        <f t="shared" si="95"/>
        <v>0</v>
      </c>
      <c r="I188" s="53">
        <f t="shared" si="95"/>
        <v>1</v>
      </c>
      <c r="J188" s="53">
        <f t="shared" si="95"/>
        <v>1</v>
      </c>
      <c r="K188" s="53">
        <f t="shared" si="95"/>
        <v>0</v>
      </c>
      <c r="L188" s="53">
        <f t="shared" si="95"/>
        <v>0</v>
      </c>
      <c r="M188" s="53">
        <f t="shared" si="95"/>
        <v>0</v>
      </c>
      <c r="N188" s="53">
        <f t="shared" si="95"/>
        <v>0</v>
      </c>
      <c r="O188" s="53">
        <f t="shared" si="95"/>
        <v>0</v>
      </c>
      <c r="P188" s="53">
        <f t="shared" si="95"/>
        <v>0</v>
      </c>
      <c r="Q188" s="53">
        <f t="shared" si="95"/>
        <v>0</v>
      </c>
      <c r="R188" s="53">
        <f t="shared" si="95"/>
        <v>3</v>
      </c>
      <c r="S188" s="53">
        <f t="shared" si="95"/>
        <v>0</v>
      </c>
      <c r="T188" s="53">
        <f t="shared" si="95"/>
        <v>0</v>
      </c>
      <c r="U188" s="53">
        <f t="shared" si="95"/>
        <v>2</v>
      </c>
      <c r="V188" s="53">
        <f t="shared" si="95"/>
        <v>0</v>
      </c>
      <c r="W188" s="53">
        <f t="shared" si="95"/>
        <v>0</v>
      </c>
      <c r="X188" s="53">
        <f t="shared" si="95"/>
        <v>2</v>
      </c>
      <c r="Y188" s="53">
        <f t="shared" si="95"/>
        <v>2</v>
      </c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36.75" customHeight="1" x14ac:dyDescent="0.25">
      <c r="A189" s="16" t="s">
        <v>186</v>
      </c>
      <c r="B189" s="12" t="s">
        <v>187</v>
      </c>
      <c r="C189" s="10">
        <f t="shared" si="90"/>
        <v>5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>
        <v>2</v>
      </c>
      <c r="S189" s="13"/>
      <c r="T189" s="13"/>
      <c r="U189" s="13">
        <v>1</v>
      </c>
      <c r="V189" s="13"/>
      <c r="W189" s="13"/>
      <c r="X189" s="13"/>
      <c r="Y189" s="13">
        <v>2</v>
      </c>
    </row>
    <row r="190" spans="1:40" ht="24.75" customHeight="1" x14ac:dyDescent="0.25">
      <c r="A190" s="16" t="s">
        <v>480</v>
      </c>
      <c r="B190" s="12" t="s">
        <v>481</v>
      </c>
      <c r="C190" s="10">
        <f t="shared" si="90"/>
        <v>1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>
        <v>1</v>
      </c>
      <c r="Y190" s="13"/>
    </row>
    <row r="191" spans="1:40" ht="24.75" customHeight="1" x14ac:dyDescent="0.25">
      <c r="A191" s="16" t="s">
        <v>482</v>
      </c>
      <c r="B191" s="12" t="s">
        <v>483</v>
      </c>
      <c r="C191" s="10">
        <f t="shared" si="90"/>
        <v>2</v>
      </c>
      <c r="D191" s="13"/>
      <c r="E191" s="13"/>
      <c r="F191" s="13"/>
      <c r="G191" s="13"/>
      <c r="H191" s="13"/>
      <c r="I191" s="13"/>
      <c r="J191" s="13">
        <v>1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>
        <v>1</v>
      </c>
      <c r="Y191" s="13"/>
    </row>
    <row r="192" spans="1:40" ht="33.75" customHeight="1" x14ac:dyDescent="0.25">
      <c r="A192" s="16" t="s">
        <v>135</v>
      </c>
      <c r="B192" s="12" t="s">
        <v>134</v>
      </c>
      <c r="C192" s="10">
        <f t="shared" si="90"/>
        <v>5</v>
      </c>
      <c r="D192" s="13"/>
      <c r="E192" s="13"/>
      <c r="F192" s="13"/>
      <c r="G192" s="13">
        <v>2</v>
      </c>
      <c r="H192" s="13"/>
      <c r="I192" s="13">
        <v>1</v>
      </c>
      <c r="J192" s="13"/>
      <c r="K192" s="13"/>
      <c r="L192" s="13"/>
      <c r="M192" s="13"/>
      <c r="N192" s="13"/>
      <c r="O192" s="13"/>
      <c r="P192" s="13"/>
      <c r="Q192" s="13"/>
      <c r="R192" s="13">
        <v>1</v>
      </c>
      <c r="S192" s="13"/>
      <c r="T192" s="13"/>
      <c r="U192" s="13">
        <v>1</v>
      </c>
      <c r="V192" s="13"/>
      <c r="W192" s="13"/>
      <c r="X192" s="13"/>
      <c r="Y192" s="13"/>
    </row>
    <row r="193" spans="1:40" s="61" customFormat="1" ht="33.75" customHeight="1" x14ac:dyDescent="0.25">
      <c r="A193" s="71" t="s">
        <v>577</v>
      </c>
      <c r="B193" s="73" t="s">
        <v>578</v>
      </c>
      <c r="C193" s="53">
        <f>SUM(C194:C195)</f>
        <v>2</v>
      </c>
      <c r="D193" s="53">
        <f t="shared" ref="D193:Y193" si="96">SUM(D194:D195)</f>
        <v>0</v>
      </c>
      <c r="E193" s="53">
        <f t="shared" si="96"/>
        <v>0</v>
      </c>
      <c r="F193" s="53">
        <f t="shared" si="96"/>
        <v>0</v>
      </c>
      <c r="G193" s="53">
        <f t="shared" si="96"/>
        <v>0</v>
      </c>
      <c r="H193" s="53">
        <f t="shared" si="96"/>
        <v>0</v>
      </c>
      <c r="I193" s="53">
        <f t="shared" si="96"/>
        <v>0</v>
      </c>
      <c r="J193" s="53">
        <f t="shared" si="96"/>
        <v>0</v>
      </c>
      <c r="K193" s="53">
        <f t="shared" si="96"/>
        <v>0</v>
      </c>
      <c r="L193" s="53">
        <f t="shared" si="96"/>
        <v>0</v>
      </c>
      <c r="M193" s="53">
        <f t="shared" si="96"/>
        <v>0</v>
      </c>
      <c r="N193" s="53">
        <f t="shared" si="96"/>
        <v>0</v>
      </c>
      <c r="O193" s="53">
        <f t="shared" si="96"/>
        <v>0</v>
      </c>
      <c r="P193" s="53">
        <f t="shared" si="96"/>
        <v>0</v>
      </c>
      <c r="Q193" s="53">
        <f t="shared" si="96"/>
        <v>0</v>
      </c>
      <c r="R193" s="53">
        <f t="shared" si="96"/>
        <v>0</v>
      </c>
      <c r="S193" s="53">
        <f t="shared" si="96"/>
        <v>0</v>
      </c>
      <c r="T193" s="53">
        <f t="shared" si="96"/>
        <v>1</v>
      </c>
      <c r="U193" s="53">
        <f t="shared" si="96"/>
        <v>0</v>
      </c>
      <c r="V193" s="53">
        <f t="shared" si="96"/>
        <v>0</v>
      </c>
      <c r="W193" s="53">
        <f t="shared" si="96"/>
        <v>0</v>
      </c>
      <c r="X193" s="53">
        <f t="shared" si="96"/>
        <v>0</v>
      </c>
      <c r="Y193" s="53">
        <f t="shared" si="96"/>
        <v>1</v>
      </c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ht="33.75" customHeight="1" x14ac:dyDescent="0.25">
      <c r="A194" s="16" t="s">
        <v>339</v>
      </c>
      <c r="B194" s="11" t="s">
        <v>340</v>
      </c>
      <c r="C194" s="10">
        <f t="shared" si="90"/>
        <v>1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>
        <v>1</v>
      </c>
    </row>
    <row r="195" spans="1:40" ht="21.75" customHeight="1" thickBot="1" x14ac:dyDescent="0.3">
      <c r="A195" s="16" t="s">
        <v>493</v>
      </c>
      <c r="B195" s="11" t="s">
        <v>494</v>
      </c>
      <c r="C195" s="10">
        <f t="shared" si="90"/>
        <v>1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>
        <v>1</v>
      </c>
      <c r="U195" s="13"/>
      <c r="V195" s="13"/>
      <c r="W195" s="13"/>
      <c r="X195" s="13"/>
      <c r="Y195" s="13"/>
    </row>
    <row r="196" spans="1:40" s="61" customFormat="1" ht="33.75" customHeight="1" thickBot="1" x14ac:dyDescent="0.3">
      <c r="A196" s="71" t="s">
        <v>580</v>
      </c>
      <c r="B196" s="74" t="s">
        <v>579</v>
      </c>
      <c r="C196" s="53">
        <f>SUM(C197:C197)</f>
        <v>1</v>
      </c>
      <c r="D196" s="53">
        <f t="shared" ref="D196:Y196" si="97">SUM(D197:D197)</f>
        <v>0</v>
      </c>
      <c r="E196" s="53">
        <f t="shared" si="97"/>
        <v>0</v>
      </c>
      <c r="F196" s="53">
        <f t="shared" si="97"/>
        <v>0</v>
      </c>
      <c r="G196" s="53">
        <f t="shared" si="97"/>
        <v>0</v>
      </c>
      <c r="H196" s="53">
        <f t="shared" si="97"/>
        <v>1</v>
      </c>
      <c r="I196" s="53">
        <f t="shared" si="97"/>
        <v>0</v>
      </c>
      <c r="J196" s="53">
        <f t="shared" si="97"/>
        <v>0</v>
      </c>
      <c r="K196" s="53">
        <f t="shared" si="97"/>
        <v>0</v>
      </c>
      <c r="L196" s="53">
        <f t="shared" si="97"/>
        <v>0</v>
      </c>
      <c r="M196" s="53">
        <f t="shared" si="97"/>
        <v>0</v>
      </c>
      <c r="N196" s="53">
        <f t="shared" si="97"/>
        <v>0</v>
      </c>
      <c r="O196" s="53">
        <f t="shared" si="97"/>
        <v>0</v>
      </c>
      <c r="P196" s="53">
        <f t="shared" si="97"/>
        <v>0</v>
      </c>
      <c r="Q196" s="53">
        <f t="shared" si="97"/>
        <v>0</v>
      </c>
      <c r="R196" s="53">
        <f t="shared" si="97"/>
        <v>0</v>
      </c>
      <c r="S196" s="53">
        <f t="shared" si="97"/>
        <v>0</v>
      </c>
      <c r="T196" s="53">
        <f t="shared" si="97"/>
        <v>0</v>
      </c>
      <c r="U196" s="53">
        <f t="shared" si="97"/>
        <v>0</v>
      </c>
      <c r="V196" s="53">
        <f t="shared" si="97"/>
        <v>0</v>
      </c>
      <c r="W196" s="53">
        <f t="shared" si="97"/>
        <v>0</v>
      </c>
      <c r="X196" s="53">
        <f t="shared" si="97"/>
        <v>0</v>
      </c>
      <c r="Y196" s="53">
        <f t="shared" si="97"/>
        <v>0</v>
      </c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 ht="24" customHeight="1" x14ac:dyDescent="0.25">
      <c r="A197" s="16" t="s">
        <v>158</v>
      </c>
      <c r="B197" s="12" t="s">
        <v>159</v>
      </c>
      <c r="C197" s="10">
        <f t="shared" si="90"/>
        <v>1</v>
      </c>
      <c r="D197" s="13"/>
      <c r="E197" s="13"/>
      <c r="F197" s="13"/>
      <c r="G197" s="13"/>
      <c r="H197" s="13">
        <v>1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40" s="61" customFormat="1" ht="30.75" customHeight="1" x14ac:dyDescent="0.25">
      <c r="A198" s="71" t="s">
        <v>520</v>
      </c>
      <c r="B198" s="73" t="s">
        <v>521</v>
      </c>
      <c r="C198" s="53">
        <f>SUM(C199:C199)</f>
        <v>17</v>
      </c>
      <c r="D198" s="53">
        <f t="shared" ref="D198:Y198" si="98">SUM(D199:D199)</f>
        <v>0</v>
      </c>
      <c r="E198" s="53">
        <f t="shared" si="98"/>
        <v>0</v>
      </c>
      <c r="F198" s="53">
        <f t="shared" si="98"/>
        <v>0</v>
      </c>
      <c r="G198" s="53">
        <f t="shared" si="98"/>
        <v>15</v>
      </c>
      <c r="H198" s="53">
        <f t="shared" si="98"/>
        <v>0</v>
      </c>
      <c r="I198" s="53">
        <f t="shared" si="98"/>
        <v>0</v>
      </c>
      <c r="J198" s="53">
        <f t="shared" si="98"/>
        <v>1</v>
      </c>
      <c r="K198" s="53">
        <f t="shared" si="98"/>
        <v>0</v>
      </c>
      <c r="L198" s="53">
        <f t="shared" si="98"/>
        <v>0</v>
      </c>
      <c r="M198" s="53">
        <f t="shared" si="98"/>
        <v>0</v>
      </c>
      <c r="N198" s="53">
        <f t="shared" si="98"/>
        <v>0</v>
      </c>
      <c r="O198" s="53">
        <f t="shared" si="98"/>
        <v>0</v>
      </c>
      <c r="P198" s="53">
        <f t="shared" si="98"/>
        <v>0</v>
      </c>
      <c r="Q198" s="53">
        <f t="shared" si="98"/>
        <v>0</v>
      </c>
      <c r="R198" s="53">
        <f t="shared" si="98"/>
        <v>0</v>
      </c>
      <c r="S198" s="53">
        <f t="shared" si="98"/>
        <v>0</v>
      </c>
      <c r="T198" s="53">
        <f t="shared" si="98"/>
        <v>0</v>
      </c>
      <c r="U198" s="53">
        <f t="shared" si="98"/>
        <v>0</v>
      </c>
      <c r="V198" s="53">
        <f t="shared" si="98"/>
        <v>0</v>
      </c>
      <c r="W198" s="53">
        <f t="shared" si="98"/>
        <v>0</v>
      </c>
      <c r="X198" s="53">
        <f t="shared" si="98"/>
        <v>1</v>
      </c>
      <c r="Y198" s="53">
        <f t="shared" si="98"/>
        <v>0</v>
      </c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 ht="31.5" customHeight="1" x14ac:dyDescent="0.25">
      <c r="A199" s="16" t="s">
        <v>391</v>
      </c>
      <c r="B199" s="11" t="s">
        <v>390</v>
      </c>
      <c r="C199" s="10">
        <f t="shared" si="90"/>
        <v>17</v>
      </c>
      <c r="D199" s="13"/>
      <c r="E199" s="13"/>
      <c r="F199" s="13"/>
      <c r="G199" s="13">
        <v>15</v>
      </c>
      <c r="H199" s="13"/>
      <c r="I199" s="13"/>
      <c r="J199" s="13">
        <v>1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>
        <v>1</v>
      </c>
      <c r="Y199" s="13"/>
    </row>
    <row r="200" spans="1:40" s="21" customFormat="1" ht="31.5" customHeight="1" x14ac:dyDescent="0.25">
      <c r="A200" s="39"/>
      <c r="B200" s="57" t="s">
        <v>524</v>
      </c>
      <c r="C200" s="41">
        <f>SUM(C201,C206,C208)</f>
        <v>83</v>
      </c>
      <c r="D200" s="41">
        <f t="shared" ref="D200:Y200" si="99">SUM(D201,D206,D208)</f>
        <v>0</v>
      </c>
      <c r="E200" s="41">
        <f t="shared" si="99"/>
        <v>1</v>
      </c>
      <c r="F200" s="41">
        <f t="shared" si="99"/>
        <v>5</v>
      </c>
      <c r="G200" s="41">
        <f t="shared" si="99"/>
        <v>20</v>
      </c>
      <c r="H200" s="41">
        <f t="shared" si="99"/>
        <v>2</v>
      </c>
      <c r="I200" s="41">
        <f t="shared" si="99"/>
        <v>4</v>
      </c>
      <c r="J200" s="41">
        <f t="shared" si="99"/>
        <v>2</v>
      </c>
      <c r="K200" s="41">
        <f t="shared" si="99"/>
        <v>0</v>
      </c>
      <c r="L200" s="41">
        <f t="shared" si="99"/>
        <v>0</v>
      </c>
      <c r="M200" s="41">
        <f t="shared" si="99"/>
        <v>0</v>
      </c>
      <c r="N200" s="41">
        <f t="shared" si="99"/>
        <v>2</v>
      </c>
      <c r="O200" s="41">
        <f t="shared" si="99"/>
        <v>7</v>
      </c>
      <c r="P200" s="41">
        <f t="shared" si="99"/>
        <v>1</v>
      </c>
      <c r="Q200" s="41">
        <f t="shared" si="99"/>
        <v>0</v>
      </c>
      <c r="R200" s="41">
        <f t="shared" si="99"/>
        <v>11</v>
      </c>
      <c r="S200" s="41">
        <f t="shared" si="99"/>
        <v>0</v>
      </c>
      <c r="T200" s="41">
        <f t="shared" si="99"/>
        <v>4</v>
      </c>
      <c r="U200" s="41">
        <f t="shared" si="99"/>
        <v>18</v>
      </c>
      <c r="V200" s="41">
        <f t="shared" si="99"/>
        <v>0</v>
      </c>
      <c r="W200" s="41">
        <f t="shared" si="99"/>
        <v>1</v>
      </c>
      <c r="X200" s="41">
        <f t="shared" si="99"/>
        <v>4</v>
      </c>
      <c r="Y200" s="41">
        <f t="shared" si="99"/>
        <v>1</v>
      </c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s="61" customFormat="1" ht="22.5" customHeight="1" x14ac:dyDescent="0.25">
      <c r="A201" s="71" t="s">
        <v>525</v>
      </c>
      <c r="B201" s="64" t="s">
        <v>526</v>
      </c>
      <c r="C201" s="53">
        <f>SUM(C202:C205)</f>
        <v>36</v>
      </c>
      <c r="D201" s="53">
        <f t="shared" ref="D201:Y201" si="100">SUM(D202:D205)</f>
        <v>0</v>
      </c>
      <c r="E201" s="53">
        <f t="shared" si="100"/>
        <v>0</v>
      </c>
      <c r="F201" s="53">
        <f t="shared" si="100"/>
        <v>0</v>
      </c>
      <c r="G201" s="53">
        <f t="shared" si="100"/>
        <v>0</v>
      </c>
      <c r="H201" s="53">
        <f t="shared" si="100"/>
        <v>2</v>
      </c>
      <c r="I201" s="53">
        <f t="shared" si="100"/>
        <v>4</v>
      </c>
      <c r="J201" s="53">
        <f t="shared" si="100"/>
        <v>1</v>
      </c>
      <c r="K201" s="53">
        <f t="shared" si="100"/>
        <v>0</v>
      </c>
      <c r="L201" s="53">
        <f t="shared" si="100"/>
        <v>0</v>
      </c>
      <c r="M201" s="53">
        <f t="shared" si="100"/>
        <v>0</v>
      </c>
      <c r="N201" s="53">
        <f t="shared" si="100"/>
        <v>2</v>
      </c>
      <c r="O201" s="53">
        <f t="shared" si="100"/>
        <v>3</v>
      </c>
      <c r="P201" s="53">
        <f t="shared" si="100"/>
        <v>1</v>
      </c>
      <c r="Q201" s="53">
        <f t="shared" si="100"/>
        <v>0</v>
      </c>
      <c r="R201" s="53">
        <f t="shared" si="100"/>
        <v>8</v>
      </c>
      <c r="S201" s="53">
        <f t="shared" si="100"/>
        <v>0</v>
      </c>
      <c r="T201" s="53">
        <f t="shared" si="100"/>
        <v>4</v>
      </c>
      <c r="U201" s="53">
        <f t="shared" si="100"/>
        <v>8</v>
      </c>
      <c r="V201" s="53">
        <f t="shared" si="100"/>
        <v>0</v>
      </c>
      <c r="W201" s="53">
        <f t="shared" si="100"/>
        <v>1</v>
      </c>
      <c r="X201" s="53">
        <f t="shared" si="100"/>
        <v>2</v>
      </c>
      <c r="Y201" s="53">
        <f t="shared" si="100"/>
        <v>0</v>
      </c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22.5" customHeight="1" x14ac:dyDescent="0.25">
      <c r="A202" s="16" t="s">
        <v>140</v>
      </c>
      <c r="B202" s="12" t="s">
        <v>28</v>
      </c>
      <c r="C202" s="10">
        <f t="shared" si="90"/>
        <v>28</v>
      </c>
      <c r="D202" s="13"/>
      <c r="E202" s="13"/>
      <c r="F202" s="13"/>
      <c r="G202" s="13"/>
      <c r="H202" s="13">
        <v>2</v>
      </c>
      <c r="I202" s="13">
        <v>4</v>
      </c>
      <c r="J202" s="13">
        <v>1</v>
      </c>
      <c r="K202" s="13"/>
      <c r="L202" s="13"/>
      <c r="M202" s="13"/>
      <c r="N202" s="13">
        <v>2</v>
      </c>
      <c r="O202" s="13">
        <v>3</v>
      </c>
      <c r="P202" s="13">
        <v>1</v>
      </c>
      <c r="Q202" s="13"/>
      <c r="R202" s="13">
        <v>5</v>
      </c>
      <c r="S202" s="13"/>
      <c r="T202" s="13">
        <v>4</v>
      </c>
      <c r="U202" s="13">
        <v>3</v>
      </c>
      <c r="V202" s="13"/>
      <c r="W202" s="13">
        <v>1</v>
      </c>
      <c r="X202" s="13">
        <v>2</v>
      </c>
      <c r="Y202" s="13"/>
    </row>
    <row r="203" spans="1:40" ht="22.5" customHeight="1" x14ac:dyDescent="0.25">
      <c r="A203" s="16" t="s">
        <v>290</v>
      </c>
      <c r="B203" s="12" t="s">
        <v>291</v>
      </c>
      <c r="C203" s="10">
        <f t="shared" si="90"/>
        <v>3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>
        <v>3</v>
      </c>
      <c r="V203" s="13"/>
      <c r="W203" s="13"/>
      <c r="X203" s="13"/>
      <c r="Y203" s="13"/>
    </row>
    <row r="204" spans="1:40" ht="22.5" customHeight="1" x14ac:dyDescent="0.25">
      <c r="A204" s="16" t="s">
        <v>194</v>
      </c>
      <c r="B204" s="12" t="s">
        <v>195</v>
      </c>
      <c r="C204" s="10">
        <f t="shared" si="90"/>
        <v>4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>
        <v>2</v>
      </c>
      <c r="S204" s="13"/>
      <c r="T204" s="13"/>
      <c r="U204" s="13">
        <v>2</v>
      </c>
      <c r="V204" s="13"/>
      <c r="W204" s="13"/>
      <c r="X204" s="13"/>
      <c r="Y204" s="13"/>
    </row>
    <row r="205" spans="1:40" ht="22.5" customHeight="1" x14ac:dyDescent="0.25">
      <c r="A205" s="16" t="s">
        <v>192</v>
      </c>
      <c r="B205" s="12" t="s">
        <v>193</v>
      </c>
      <c r="C205" s="10">
        <f t="shared" si="90"/>
        <v>1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>
        <v>1</v>
      </c>
      <c r="S205" s="13"/>
      <c r="T205" s="13"/>
      <c r="U205" s="13"/>
      <c r="V205" s="13"/>
      <c r="W205" s="13"/>
      <c r="X205" s="13"/>
      <c r="Y205" s="13"/>
    </row>
    <row r="206" spans="1:40" s="61" customFormat="1" ht="22.5" customHeight="1" x14ac:dyDescent="0.25">
      <c r="A206" s="71" t="s">
        <v>527</v>
      </c>
      <c r="B206" s="73" t="s">
        <v>528</v>
      </c>
      <c r="C206" s="53">
        <f>SUM(C207:C207)</f>
        <v>1</v>
      </c>
      <c r="D206" s="53">
        <f t="shared" ref="D206:Y206" si="101">SUM(D207:D207)</f>
        <v>0</v>
      </c>
      <c r="E206" s="53">
        <f t="shared" si="101"/>
        <v>1</v>
      </c>
      <c r="F206" s="53">
        <f t="shared" si="101"/>
        <v>0</v>
      </c>
      <c r="G206" s="53">
        <f t="shared" si="101"/>
        <v>0</v>
      </c>
      <c r="H206" s="53">
        <f t="shared" si="101"/>
        <v>0</v>
      </c>
      <c r="I206" s="53">
        <f t="shared" si="101"/>
        <v>0</v>
      </c>
      <c r="J206" s="53">
        <f t="shared" si="101"/>
        <v>0</v>
      </c>
      <c r="K206" s="53">
        <f t="shared" si="101"/>
        <v>0</v>
      </c>
      <c r="L206" s="53">
        <f t="shared" si="101"/>
        <v>0</v>
      </c>
      <c r="M206" s="53">
        <f t="shared" si="101"/>
        <v>0</v>
      </c>
      <c r="N206" s="53">
        <f t="shared" si="101"/>
        <v>0</v>
      </c>
      <c r="O206" s="53">
        <f t="shared" si="101"/>
        <v>0</v>
      </c>
      <c r="P206" s="53">
        <f t="shared" si="101"/>
        <v>0</v>
      </c>
      <c r="Q206" s="53">
        <f t="shared" si="101"/>
        <v>0</v>
      </c>
      <c r="R206" s="53">
        <f t="shared" si="101"/>
        <v>0</v>
      </c>
      <c r="S206" s="53">
        <f t="shared" si="101"/>
        <v>0</v>
      </c>
      <c r="T206" s="53">
        <f t="shared" si="101"/>
        <v>0</v>
      </c>
      <c r="U206" s="53">
        <f t="shared" si="101"/>
        <v>0</v>
      </c>
      <c r="V206" s="53">
        <f t="shared" si="101"/>
        <v>0</v>
      </c>
      <c r="W206" s="53">
        <f t="shared" si="101"/>
        <v>0</v>
      </c>
      <c r="X206" s="53">
        <f t="shared" si="101"/>
        <v>0</v>
      </c>
      <c r="Y206" s="53">
        <f t="shared" si="101"/>
        <v>0</v>
      </c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22.5" customHeight="1" x14ac:dyDescent="0.25">
      <c r="A207" s="16" t="s">
        <v>404</v>
      </c>
      <c r="B207" s="12" t="s">
        <v>22</v>
      </c>
      <c r="C207" s="10">
        <f t="shared" si="90"/>
        <v>1</v>
      </c>
      <c r="D207" s="13"/>
      <c r="E207" s="13">
        <v>1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40" s="61" customFormat="1" ht="22.5" customHeight="1" x14ac:dyDescent="0.25">
      <c r="A208" s="71" t="s">
        <v>529</v>
      </c>
      <c r="B208" s="73" t="s">
        <v>530</v>
      </c>
      <c r="C208" s="53">
        <f>SUM(C209:C209)</f>
        <v>46</v>
      </c>
      <c r="D208" s="53">
        <f t="shared" ref="D208:Y208" si="102">SUM(D209:D209)</f>
        <v>0</v>
      </c>
      <c r="E208" s="53">
        <f t="shared" si="102"/>
        <v>0</v>
      </c>
      <c r="F208" s="53">
        <f t="shared" si="102"/>
        <v>5</v>
      </c>
      <c r="G208" s="53">
        <f t="shared" si="102"/>
        <v>20</v>
      </c>
      <c r="H208" s="53">
        <f t="shared" si="102"/>
        <v>0</v>
      </c>
      <c r="I208" s="53">
        <f t="shared" si="102"/>
        <v>0</v>
      </c>
      <c r="J208" s="53">
        <f t="shared" si="102"/>
        <v>1</v>
      </c>
      <c r="K208" s="53">
        <f t="shared" si="102"/>
        <v>0</v>
      </c>
      <c r="L208" s="53">
        <f t="shared" si="102"/>
        <v>0</v>
      </c>
      <c r="M208" s="53">
        <f t="shared" si="102"/>
        <v>0</v>
      </c>
      <c r="N208" s="53">
        <f t="shared" si="102"/>
        <v>0</v>
      </c>
      <c r="O208" s="53">
        <f t="shared" si="102"/>
        <v>4</v>
      </c>
      <c r="P208" s="53">
        <f t="shared" si="102"/>
        <v>0</v>
      </c>
      <c r="Q208" s="53">
        <f t="shared" si="102"/>
        <v>0</v>
      </c>
      <c r="R208" s="53">
        <f t="shared" si="102"/>
        <v>3</v>
      </c>
      <c r="S208" s="53">
        <f t="shared" si="102"/>
        <v>0</v>
      </c>
      <c r="T208" s="53">
        <f t="shared" si="102"/>
        <v>0</v>
      </c>
      <c r="U208" s="53">
        <f t="shared" si="102"/>
        <v>10</v>
      </c>
      <c r="V208" s="53">
        <f t="shared" si="102"/>
        <v>0</v>
      </c>
      <c r="W208" s="53">
        <f t="shared" si="102"/>
        <v>0</v>
      </c>
      <c r="X208" s="53">
        <f t="shared" si="102"/>
        <v>2</v>
      </c>
      <c r="Y208" s="53">
        <f t="shared" si="102"/>
        <v>1</v>
      </c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22.5" customHeight="1" x14ac:dyDescent="0.25">
      <c r="A209" s="16" t="s">
        <v>191</v>
      </c>
      <c r="B209" s="12" t="s">
        <v>190</v>
      </c>
      <c r="C209" s="10">
        <f t="shared" si="90"/>
        <v>46</v>
      </c>
      <c r="D209" s="13"/>
      <c r="E209" s="13"/>
      <c r="F209" s="13">
        <v>5</v>
      </c>
      <c r="G209" s="13">
        <v>20</v>
      </c>
      <c r="H209" s="13"/>
      <c r="I209" s="13"/>
      <c r="J209" s="13">
        <v>1</v>
      </c>
      <c r="K209" s="13"/>
      <c r="L209" s="13"/>
      <c r="M209" s="13"/>
      <c r="N209" s="13"/>
      <c r="O209" s="13">
        <v>4</v>
      </c>
      <c r="P209" s="13"/>
      <c r="Q209" s="13"/>
      <c r="R209" s="13">
        <v>3</v>
      </c>
      <c r="S209" s="13"/>
      <c r="T209" s="13"/>
      <c r="U209" s="13">
        <v>10</v>
      </c>
      <c r="V209" s="13"/>
      <c r="W209" s="13"/>
      <c r="X209" s="13">
        <v>2</v>
      </c>
      <c r="Y209" s="13">
        <v>1</v>
      </c>
    </row>
    <row r="210" spans="1:40" s="21" customFormat="1" ht="30.75" customHeight="1" x14ac:dyDescent="0.25">
      <c r="A210" s="58"/>
      <c r="B210" s="59" t="s">
        <v>532</v>
      </c>
      <c r="C210" s="41">
        <f>SUM(C211,C216)</f>
        <v>106</v>
      </c>
      <c r="D210" s="41">
        <f t="shared" ref="D210:Y210" si="103">SUM(D211,D216)</f>
        <v>0</v>
      </c>
      <c r="E210" s="41">
        <f t="shared" si="103"/>
        <v>16</v>
      </c>
      <c r="F210" s="41">
        <f t="shared" si="103"/>
        <v>1</v>
      </c>
      <c r="G210" s="41">
        <f t="shared" si="103"/>
        <v>62</v>
      </c>
      <c r="H210" s="41">
        <f t="shared" si="103"/>
        <v>0</v>
      </c>
      <c r="I210" s="41">
        <f t="shared" si="103"/>
        <v>2</v>
      </c>
      <c r="J210" s="41">
        <f t="shared" si="103"/>
        <v>1</v>
      </c>
      <c r="K210" s="41">
        <f t="shared" si="103"/>
        <v>0</v>
      </c>
      <c r="L210" s="41">
        <f t="shared" si="103"/>
        <v>0</v>
      </c>
      <c r="M210" s="41">
        <f t="shared" si="103"/>
        <v>0</v>
      </c>
      <c r="N210" s="41">
        <f t="shared" si="103"/>
        <v>1</v>
      </c>
      <c r="O210" s="41">
        <f t="shared" si="103"/>
        <v>0</v>
      </c>
      <c r="P210" s="41">
        <f t="shared" si="103"/>
        <v>0</v>
      </c>
      <c r="Q210" s="41">
        <f t="shared" si="103"/>
        <v>0</v>
      </c>
      <c r="R210" s="41">
        <f t="shared" si="103"/>
        <v>11</v>
      </c>
      <c r="S210" s="41">
        <f t="shared" si="103"/>
        <v>0</v>
      </c>
      <c r="T210" s="41">
        <f t="shared" si="103"/>
        <v>0</v>
      </c>
      <c r="U210" s="41">
        <f t="shared" si="103"/>
        <v>10</v>
      </c>
      <c r="V210" s="41">
        <f t="shared" si="103"/>
        <v>0</v>
      </c>
      <c r="W210" s="41">
        <f t="shared" si="103"/>
        <v>1</v>
      </c>
      <c r="X210" s="41">
        <f t="shared" si="103"/>
        <v>1</v>
      </c>
      <c r="Y210" s="41">
        <f t="shared" si="103"/>
        <v>0</v>
      </c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s="61" customFormat="1" ht="22.5" customHeight="1" x14ac:dyDescent="0.25">
      <c r="A211" s="71" t="s">
        <v>531</v>
      </c>
      <c r="B211" s="73" t="s">
        <v>535</v>
      </c>
      <c r="C211" s="53">
        <f>SUM(C212:C215)</f>
        <v>91</v>
      </c>
      <c r="D211" s="53">
        <f t="shared" ref="D211:Y211" si="104">SUM(D212:D215)</f>
        <v>0</v>
      </c>
      <c r="E211" s="53">
        <f t="shared" si="104"/>
        <v>10</v>
      </c>
      <c r="F211" s="53">
        <f t="shared" si="104"/>
        <v>0</v>
      </c>
      <c r="G211" s="53">
        <f t="shared" si="104"/>
        <v>60</v>
      </c>
      <c r="H211" s="53">
        <f t="shared" si="104"/>
        <v>0</v>
      </c>
      <c r="I211" s="53">
        <f t="shared" si="104"/>
        <v>0</v>
      </c>
      <c r="J211" s="53">
        <f t="shared" si="104"/>
        <v>1</v>
      </c>
      <c r="K211" s="53">
        <f t="shared" si="104"/>
        <v>0</v>
      </c>
      <c r="L211" s="53">
        <f t="shared" si="104"/>
        <v>0</v>
      </c>
      <c r="M211" s="53">
        <f t="shared" si="104"/>
        <v>0</v>
      </c>
      <c r="N211" s="53">
        <f t="shared" si="104"/>
        <v>0</v>
      </c>
      <c r="O211" s="53">
        <f t="shared" si="104"/>
        <v>0</v>
      </c>
      <c r="P211" s="53">
        <f t="shared" si="104"/>
        <v>0</v>
      </c>
      <c r="Q211" s="53">
        <f t="shared" si="104"/>
        <v>0</v>
      </c>
      <c r="R211" s="53">
        <f t="shared" si="104"/>
        <v>9</v>
      </c>
      <c r="S211" s="53">
        <f t="shared" si="104"/>
        <v>0</v>
      </c>
      <c r="T211" s="53">
        <f t="shared" si="104"/>
        <v>0</v>
      </c>
      <c r="U211" s="53">
        <f t="shared" si="104"/>
        <v>10</v>
      </c>
      <c r="V211" s="53">
        <f t="shared" si="104"/>
        <v>0</v>
      </c>
      <c r="W211" s="53">
        <f t="shared" si="104"/>
        <v>0</v>
      </c>
      <c r="X211" s="53">
        <f t="shared" si="104"/>
        <v>1</v>
      </c>
      <c r="Y211" s="53">
        <f t="shared" si="104"/>
        <v>0</v>
      </c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24.75" customHeight="1" x14ac:dyDescent="0.25">
      <c r="A212" s="16" t="s">
        <v>182</v>
      </c>
      <c r="B212" s="12" t="s">
        <v>183</v>
      </c>
      <c r="C212" s="10">
        <f t="shared" si="90"/>
        <v>2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>
        <v>2</v>
      </c>
      <c r="S212" s="13"/>
      <c r="T212" s="13"/>
      <c r="U212" s="13"/>
      <c r="V212" s="13"/>
      <c r="W212" s="13"/>
      <c r="X212" s="13"/>
      <c r="Y212" s="13"/>
    </row>
    <row r="213" spans="1:40" ht="24.75" customHeight="1" x14ac:dyDescent="0.25">
      <c r="A213" s="16" t="s">
        <v>272</v>
      </c>
      <c r="B213" s="12" t="s">
        <v>24</v>
      </c>
      <c r="C213" s="10">
        <f t="shared" si="90"/>
        <v>32</v>
      </c>
      <c r="D213" s="13"/>
      <c r="E213" s="13">
        <v>1</v>
      </c>
      <c r="F213" s="13"/>
      <c r="G213" s="13">
        <v>20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>
        <v>10</v>
      </c>
      <c r="V213" s="13"/>
      <c r="W213" s="13"/>
      <c r="X213" s="13">
        <v>1</v>
      </c>
      <c r="Y213" s="13"/>
    </row>
    <row r="214" spans="1:40" x14ac:dyDescent="0.25">
      <c r="A214" s="5" t="s">
        <v>128</v>
      </c>
      <c r="B214" s="12" t="s">
        <v>129</v>
      </c>
      <c r="C214" s="10">
        <f>SUM(D214:Y214)</f>
        <v>36</v>
      </c>
      <c r="D214" s="13"/>
      <c r="E214" s="13">
        <v>9</v>
      </c>
      <c r="F214" s="13"/>
      <c r="G214" s="13">
        <v>20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>
        <v>7</v>
      </c>
      <c r="S214" s="13"/>
      <c r="T214" s="13"/>
      <c r="U214" s="13"/>
      <c r="V214" s="13"/>
      <c r="W214" s="13"/>
      <c r="X214" s="13"/>
      <c r="Y214" s="13"/>
    </row>
    <row r="215" spans="1:40" x14ac:dyDescent="0.25">
      <c r="A215" s="5" t="s">
        <v>393</v>
      </c>
      <c r="B215" s="11" t="s">
        <v>392</v>
      </c>
      <c r="C215" s="10">
        <f>SUM(D215:Y215)</f>
        <v>21</v>
      </c>
      <c r="D215" s="13"/>
      <c r="E215" s="13"/>
      <c r="F215" s="13"/>
      <c r="G215" s="13">
        <v>20</v>
      </c>
      <c r="H215" s="13"/>
      <c r="I215" s="13"/>
      <c r="J215" s="13">
        <v>1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40" s="61" customFormat="1" ht="21" customHeight="1" x14ac:dyDescent="0.25">
      <c r="A216" s="63" t="s">
        <v>533</v>
      </c>
      <c r="B216" s="64" t="s">
        <v>534</v>
      </c>
      <c r="C216" s="53">
        <f>SUM(C217:C218)</f>
        <v>15</v>
      </c>
      <c r="D216" s="53">
        <f t="shared" ref="D216:Y216" si="105">SUM(D217:D218)</f>
        <v>0</v>
      </c>
      <c r="E216" s="53">
        <f t="shared" si="105"/>
        <v>6</v>
      </c>
      <c r="F216" s="53">
        <f t="shared" si="105"/>
        <v>1</v>
      </c>
      <c r="G216" s="53">
        <f t="shared" si="105"/>
        <v>2</v>
      </c>
      <c r="H216" s="53">
        <f t="shared" si="105"/>
        <v>0</v>
      </c>
      <c r="I216" s="53">
        <f t="shared" si="105"/>
        <v>2</v>
      </c>
      <c r="J216" s="53">
        <f t="shared" si="105"/>
        <v>0</v>
      </c>
      <c r="K216" s="53">
        <f t="shared" si="105"/>
        <v>0</v>
      </c>
      <c r="L216" s="53">
        <f t="shared" si="105"/>
        <v>0</v>
      </c>
      <c r="M216" s="53">
        <f t="shared" si="105"/>
        <v>0</v>
      </c>
      <c r="N216" s="53">
        <f t="shared" si="105"/>
        <v>1</v>
      </c>
      <c r="O216" s="53">
        <f t="shared" si="105"/>
        <v>0</v>
      </c>
      <c r="P216" s="53">
        <f t="shared" si="105"/>
        <v>0</v>
      </c>
      <c r="Q216" s="53">
        <f t="shared" si="105"/>
        <v>0</v>
      </c>
      <c r="R216" s="53">
        <f t="shared" si="105"/>
        <v>2</v>
      </c>
      <c r="S216" s="53">
        <f t="shared" si="105"/>
        <v>0</v>
      </c>
      <c r="T216" s="53">
        <f t="shared" si="105"/>
        <v>0</v>
      </c>
      <c r="U216" s="53">
        <f t="shared" si="105"/>
        <v>0</v>
      </c>
      <c r="V216" s="53">
        <f t="shared" si="105"/>
        <v>0</v>
      </c>
      <c r="W216" s="53">
        <f t="shared" si="105"/>
        <v>1</v>
      </c>
      <c r="X216" s="53">
        <f t="shared" si="105"/>
        <v>0</v>
      </c>
      <c r="Y216" s="53">
        <f t="shared" si="105"/>
        <v>0</v>
      </c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9.5" customHeight="1" x14ac:dyDescent="0.25">
      <c r="A217" s="9" t="s">
        <v>248</v>
      </c>
      <c r="B217" s="11" t="s">
        <v>26</v>
      </c>
      <c r="C217" s="10">
        <f t="shared" si="90"/>
        <v>11</v>
      </c>
      <c r="D217" s="13"/>
      <c r="E217" s="13">
        <v>5</v>
      </c>
      <c r="F217" s="13"/>
      <c r="G217" s="13">
        <v>1</v>
      </c>
      <c r="H217" s="13"/>
      <c r="I217" s="13">
        <v>2</v>
      </c>
      <c r="J217" s="13"/>
      <c r="K217" s="13"/>
      <c r="L217" s="13"/>
      <c r="M217" s="13"/>
      <c r="N217" s="13"/>
      <c r="O217" s="13"/>
      <c r="P217" s="13"/>
      <c r="Q217" s="13"/>
      <c r="R217" s="13">
        <v>2</v>
      </c>
      <c r="S217" s="13"/>
      <c r="T217" s="13"/>
      <c r="U217" s="13"/>
      <c r="V217" s="13"/>
      <c r="W217" s="13">
        <v>1</v>
      </c>
      <c r="X217" s="13"/>
      <c r="Y217" s="13"/>
    </row>
    <row r="218" spans="1:40" ht="19.5" customHeight="1" x14ac:dyDescent="0.25">
      <c r="A218" s="9" t="s">
        <v>326</v>
      </c>
      <c r="B218" s="11" t="s">
        <v>157</v>
      </c>
      <c r="C218" s="10">
        <f t="shared" si="90"/>
        <v>4</v>
      </c>
      <c r="D218" s="13"/>
      <c r="E218" s="13">
        <v>1</v>
      </c>
      <c r="F218" s="13">
        <v>1</v>
      </c>
      <c r="G218" s="13">
        <v>1</v>
      </c>
      <c r="H218" s="13"/>
      <c r="I218" s="13"/>
      <c r="J218" s="13"/>
      <c r="K218" s="13"/>
      <c r="L218" s="13"/>
      <c r="M218" s="13"/>
      <c r="N218" s="13">
        <v>1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40" s="21" customFormat="1" ht="19.5" customHeight="1" x14ac:dyDescent="0.25">
      <c r="A219" s="39"/>
      <c r="B219" s="57" t="s">
        <v>536</v>
      </c>
      <c r="C219" s="41">
        <f>SUM(C220,C226,C228)</f>
        <v>65</v>
      </c>
      <c r="D219" s="41">
        <f t="shared" ref="D219:Y219" si="106">SUM(D220,D226,D228)</f>
        <v>0</v>
      </c>
      <c r="E219" s="41">
        <f t="shared" si="106"/>
        <v>2</v>
      </c>
      <c r="F219" s="41">
        <f t="shared" si="106"/>
        <v>1</v>
      </c>
      <c r="G219" s="41">
        <f t="shared" si="106"/>
        <v>40</v>
      </c>
      <c r="H219" s="41">
        <f t="shared" si="106"/>
        <v>2</v>
      </c>
      <c r="I219" s="41">
        <f t="shared" si="106"/>
        <v>0</v>
      </c>
      <c r="J219" s="41">
        <f t="shared" si="106"/>
        <v>2</v>
      </c>
      <c r="K219" s="41">
        <f t="shared" si="106"/>
        <v>1</v>
      </c>
      <c r="L219" s="41">
        <f t="shared" si="106"/>
        <v>0</v>
      </c>
      <c r="M219" s="41">
        <f t="shared" si="106"/>
        <v>0</v>
      </c>
      <c r="N219" s="41">
        <f t="shared" si="106"/>
        <v>0</v>
      </c>
      <c r="O219" s="41">
        <f t="shared" si="106"/>
        <v>0</v>
      </c>
      <c r="P219" s="41">
        <f t="shared" si="106"/>
        <v>1</v>
      </c>
      <c r="Q219" s="41">
        <f t="shared" si="106"/>
        <v>0</v>
      </c>
      <c r="R219" s="41">
        <f t="shared" si="106"/>
        <v>3</v>
      </c>
      <c r="S219" s="41">
        <f t="shared" si="106"/>
        <v>5</v>
      </c>
      <c r="T219" s="41">
        <f t="shared" si="106"/>
        <v>2</v>
      </c>
      <c r="U219" s="41">
        <f t="shared" si="106"/>
        <v>2</v>
      </c>
      <c r="V219" s="41">
        <f t="shared" si="106"/>
        <v>0</v>
      </c>
      <c r="W219" s="41">
        <f t="shared" si="106"/>
        <v>0</v>
      </c>
      <c r="X219" s="41">
        <f t="shared" si="106"/>
        <v>1</v>
      </c>
      <c r="Y219" s="41">
        <f t="shared" si="106"/>
        <v>3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s="61" customFormat="1" ht="19.5" customHeight="1" x14ac:dyDescent="0.25">
      <c r="A220" s="71" t="s">
        <v>463</v>
      </c>
      <c r="B220" s="64" t="s">
        <v>484</v>
      </c>
      <c r="C220" s="53">
        <f>SUM(C221:C224)</f>
        <v>37</v>
      </c>
      <c r="D220" s="53">
        <f t="shared" ref="D220:Y220" si="107">SUM(D221:D224)</f>
        <v>0</v>
      </c>
      <c r="E220" s="53">
        <f t="shared" si="107"/>
        <v>2</v>
      </c>
      <c r="F220" s="53">
        <f t="shared" si="107"/>
        <v>1</v>
      </c>
      <c r="G220" s="53">
        <f t="shared" si="107"/>
        <v>15</v>
      </c>
      <c r="H220" s="53">
        <f t="shared" si="107"/>
        <v>2</v>
      </c>
      <c r="I220" s="53">
        <f t="shared" si="107"/>
        <v>0</v>
      </c>
      <c r="J220" s="53">
        <f t="shared" si="107"/>
        <v>2</v>
      </c>
      <c r="K220" s="53">
        <f t="shared" si="107"/>
        <v>1</v>
      </c>
      <c r="L220" s="53">
        <f t="shared" si="107"/>
        <v>0</v>
      </c>
      <c r="M220" s="53">
        <f t="shared" si="107"/>
        <v>0</v>
      </c>
      <c r="N220" s="53">
        <f t="shared" si="107"/>
        <v>0</v>
      </c>
      <c r="O220" s="53">
        <f t="shared" si="107"/>
        <v>0</v>
      </c>
      <c r="P220" s="53">
        <f t="shared" si="107"/>
        <v>1</v>
      </c>
      <c r="Q220" s="53">
        <f t="shared" si="107"/>
        <v>0</v>
      </c>
      <c r="R220" s="53">
        <f t="shared" si="107"/>
        <v>3</v>
      </c>
      <c r="S220" s="53">
        <f t="shared" si="107"/>
        <v>2</v>
      </c>
      <c r="T220" s="53">
        <f t="shared" si="107"/>
        <v>2</v>
      </c>
      <c r="U220" s="53">
        <f t="shared" si="107"/>
        <v>2</v>
      </c>
      <c r="V220" s="53">
        <f t="shared" si="107"/>
        <v>0</v>
      </c>
      <c r="W220" s="53">
        <f t="shared" si="107"/>
        <v>0</v>
      </c>
      <c r="X220" s="53">
        <f t="shared" si="107"/>
        <v>1</v>
      </c>
      <c r="Y220" s="53">
        <f t="shared" si="107"/>
        <v>3</v>
      </c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7.25" customHeight="1" x14ac:dyDescent="0.25">
      <c r="A221" s="9" t="s">
        <v>136</v>
      </c>
      <c r="B221" s="12" t="s">
        <v>137</v>
      </c>
      <c r="C221" s="10">
        <f t="shared" si="90"/>
        <v>30</v>
      </c>
      <c r="D221" s="13"/>
      <c r="E221" s="13">
        <v>2</v>
      </c>
      <c r="F221" s="13"/>
      <c r="G221" s="13">
        <v>15</v>
      </c>
      <c r="H221" s="13">
        <v>2</v>
      </c>
      <c r="I221" s="13"/>
      <c r="J221" s="13">
        <v>2</v>
      </c>
      <c r="K221" s="13"/>
      <c r="L221" s="13"/>
      <c r="M221" s="13"/>
      <c r="N221" s="13"/>
      <c r="O221" s="13"/>
      <c r="P221" s="13">
        <v>1</v>
      </c>
      <c r="Q221" s="13"/>
      <c r="R221" s="13">
        <v>3</v>
      </c>
      <c r="S221" s="13"/>
      <c r="T221" s="13">
        <v>2</v>
      </c>
      <c r="U221" s="13">
        <v>2</v>
      </c>
      <c r="V221" s="13"/>
      <c r="W221" s="13"/>
      <c r="X221" s="13">
        <v>1</v>
      </c>
      <c r="Y221" s="13"/>
    </row>
    <row r="222" spans="1:40" ht="21" customHeight="1" x14ac:dyDescent="0.25">
      <c r="A222" s="9" t="s">
        <v>48</v>
      </c>
      <c r="B222" s="11" t="s">
        <v>49</v>
      </c>
      <c r="C222" s="10">
        <f t="shared" si="90"/>
        <v>3</v>
      </c>
      <c r="D222" s="13"/>
      <c r="E222" s="13"/>
      <c r="F222" s="13"/>
      <c r="G222" s="13"/>
      <c r="H222" s="13"/>
      <c r="I222" s="13"/>
      <c r="J222" s="13"/>
      <c r="K222" s="13">
        <v>1</v>
      </c>
      <c r="L222" s="13"/>
      <c r="M222" s="13"/>
      <c r="N222" s="13"/>
      <c r="O222" s="13"/>
      <c r="P222" s="13"/>
      <c r="Q222" s="13"/>
      <c r="R222" s="13"/>
      <c r="S222" s="13">
        <v>2</v>
      </c>
      <c r="T222" s="13"/>
      <c r="U222" s="13"/>
      <c r="V222" s="13"/>
      <c r="W222" s="13"/>
      <c r="X222" s="13"/>
      <c r="Y222" s="13"/>
    </row>
    <row r="223" spans="1:40" ht="21" customHeight="1" x14ac:dyDescent="0.25">
      <c r="A223" s="9" t="s">
        <v>338</v>
      </c>
      <c r="B223" s="11" t="s">
        <v>337</v>
      </c>
      <c r="C223" s="10">
        <f t="shared" si="90"/>
        <v>1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>
        <v>1</v>
      </c>
    </row>
    <row r="224" spans="1:40" ht="21" customHeight="1" x14ac:dyDescent="0.25">
      <c r="A224" s="9" t="s">
        <v>333</v>
      </c>
      <c r="B224" s="11" t="s">
        <v>334</v>
      </c>
      <c r="C224" s="10">
        <f t="shared" si="90"/>
        <v>3</v>
      </c>
      <c r="D224" s="13"/>
      <c r="E224" s="13"/>
      <c r="F224" s="13">
        <v>1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>
        <v>2</v>
      </c>
    </row>
    <row r="225" spans="1:40" ht="30.75" customHeight="1" x14ac:dyDescent="0.25">
      <c r="A225" s="9" t="s">
        <v>139</v>
      </c>
      <c r="B225" s="12" t="s">
        <v>138</v>
      </c>
      <c r="C225" s="10">
        <f t="shared" si="90"/>
        <v>2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>
        <v>2</v>
      </c>
      <c r="S225" s="13"/>
      <c r="T225" s="13"/>
      <c r="U225" s="13"/>
      <c r="V225" s="13"/>
      <c r="W225" s="13"/>
      <c r="X225" s="13"/>
      <c r="Y225" s="13"/>
    </row>
    <row r="226" spans="1:40" s="61" customFormat="1" ht="22.5" customHeight="1" x14ac:dyDescent="0.25">
      <c r="A226" s="71" t="s">
        <v>541</v>
      </c>
      <c r="B226" s="73" t="s">
        <v>542</v>
      </c>
      <c r="C226" s="53">
        <f>SUM(C227:C227)</f>
        <v>3</v>
      </c>
      <c r="D226" s="53">
        <f t="shared" ref="D226:Y226" si="108">SUM(D227:D227)</f>
        <v>0</v>
      </c>
      <c r="E226" s="53">
        <f t="shared" si="108"/>
        <v>0</v>
      </c>
      <c r="F226" s="53">
        <f t="shared" si="108"/>
        <v>0</v>
      </c>
      <c r="G226" s="53">
        <f t="shared" si="108"/>
        <v>0</v>
      </c>
      <c r="H226" s="53">
        <f t="shared" si="108"/>
        <v>0</v>
      </c>
      <c r="I226" s="53">
        <f t="shared" si="108"/>
        <v>0</v>
      </c>
      <c r="J226" s="53">
        <f t="shared" si="108"/>
        <v>0</v>
      </c>
      <c r="K226" s="53">
        <f t="shared" si="108"/>
        <v>0</v>
      </c>
      <c r="L226" s="53">
        <f t="shared" si="108"/>
        <v>0</v>
      </c>
      <c r="M226" s="53">
        <f t="shared" si="108"/>
        <v>0</v>
      </c>
      <c r="N226" s="53">
        <f t="shared" si="108"/>
        <v>0</v>
      </c>
      <c r="O226" s="53">
        <f t="shared" si="108"/>
        <v>0</v>
      </c>
      <c r="P226" s="53">
        <f t="shared" si="108"/>
        <v>0</v>
      </c>
      <c r="Q226" s="53">
        <f t="shared" si="108"/>
        <v>0</v>
      </c>
      <c r="R226" s="53">
        <f t="shared" si="108"/>
        <v>0</v>
      </c>
      <c r="S226" s="53">
        <f t="shared" si="108"/>
        <v>3</v>
      </c>
      <c r="T226" s="53">
        <f t="shared" si="108"/>
        <v>0</v>
      </c>
      <c r="U226" s="53">
        <f t="shared" si="108"/>
        <v>0</v>
      </c>
      <c r="V226" s="53">
        <f t="shared" si="108"/>
        <v>0</v>
      </c>
      <c r="W226" s="53">
        <f t="shared" si="108"/>
        <v>0</v>
      </c>
      <c r="X226" s="53">
        <f t="shared" si="108"/>
        <v>0</v>
      </c>
      <c r="Y226" s="53">
        <f t="shared" si="108"/>
        <v>0</v>
      </c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ht="20.25" customHeight="1" x14ac:dyDescent="0.25">
      <c r="A227" s="9" t="s">
        <v>61</v>
      </c>
      <c r="B227" s="11" t="s">
        <v>62</v>
      </c>
      <c r="C227" s="10">
        <f t="shared" si="90"/>
        <v>3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>
        <v>3</v>
      </c>
      <c r="T227" s="13"/>
      <c r="U227" s="13"/>
      <c r="V227" s="13"/>
      <c r="W227" s="13"/>
      <c r="X227" s="13"/>
      <c r="Y227" s="13"/>
    </row>
    <row r="228" spans="1:40" s="61" customFormat="1" ht="20.25" customHeight="1" x14ac:dyDescent="0.25">
      <c r="A228" s="71" t="s">
        <v>547</v>
      </c>
      <c r="B228" s="64" t="s">
        <v>548</v>
      </c>
      <c r="C228" s="53">
        <f>SUM(C229:C230)</f>
        <v>25</v>
      </c>
      <c r="D228" s="53">
        <f t="shared" ref="D228:Y228" si="109">SUM(D229:D230)</f>
        <v>0</v>
      </c>
      <c r="E228" s="53">
        <f t="shared" si="109"/>
        <v>0</v>
      </c>
      <c r="F228" s="53">
        <f t="shared" si="109"/>
        <v>0</v>
      </c>
      <c r="G228" s="53">
        <f t="shared" si="109"/>
        <v>25</v>
      </c>
      <c r="H228" s="53">
        <f t="shared" si="109"/>
        <v>0</v>
      </c>
      <c r="I228" s="53">
        <f t="shared" si="109"/>
        <v>0</v>
      </c>
      <c r="J228" s="53">
        <f t="shared" si="109"/>
        <v>0</v>
      </c>
      <c r="K228" s="53">
        <f t="shared" si="109"/>
        <v>0</v>
      </c>
      <c r="L228" s="53">
        <f t="shared" si="109"/>
        <v>0</v>
      </c>
      <c r="M228" s="53">
        <f t="shared" si="109"/>
        <v>0</v>
      </c>
      <c r="N228" s="53">
        <f t="shared" si="109"/>
        <v>0</v>
      </c>
      <c r="O228" s="53">
        <f t="shared" si="109"/>
        <v>0</v>
      </c>
      <c r="P228" s="53">
        <f t="shared" si="109"/>
        <v>0</v>
      </c>
      <c r="Q228" s="53">
        <f t="shared" si="109"/>
        <v>0</v>
      </c>
      <c r="R228" s="53">
        <f t="shared" si="109"/>
        <v>0</v>
      </c>
      <c r="S228" s="53">
        <f t="shared" si="109"/>
        <v>0</v>
      </c>
      <c r="T228" s="53">
        <f t="shared" si="109"/>
        <v>0</v>
      </c>
      <c r="U228" s="53">
        <f t="shared" si="109"/>
        <v>0</v>
      </c>
      <c r="V228" s="53">
        <f t="shared" si="109"/>
        <v>0</v>
      </c>
      <c r="W228" s="53">
        <f t="shared" si="109"/>
        <v>0</v>
      </c>
      <c r="X228" s="53">
        <f t="shared" si="109"/>
        <v>0</v>
      </c>
      <c r="Y228" s="53">
        <f t="shared" si="109"/>
        <v>0</v>
      </c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20.25" customHeight="1" x14ac:dyDescent="0.25">
      <c r="A229" s="9" t="s">
        <v>394</v>
      </c>
      <c r="B229" s="11" t="s">
        <v>389</v>
      </c>
      <c r="C229" s="10">
        <f t="shared" si="90"/>
        <v>15</v>
      </c>
      <c r="D229" s="13"/>
      <c r="E229" s="13"/>
      <c r="F229" s="13"/>
      <c r="G229" s="13">
        <v>15</v>
      </c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40" ht="20.25" customHeight="1" x14ac:dyDescent="0.25">
      <c r="A230" s="9" t="s">
        <v>395</v>
      </c>
      <c r="B230" s="11" t="s">
        <v>396</v>
      </c>
      <c r="C230" s="10">
        <f t="shared" si="90"/>
        <v>10</v>
      </c>
      <c r="D230" s="13"/>
      <c r="E230" s="13"/>
      <c r="F230" s="13"/>
      <c r="G230" s="13">
        <v>10</v>
      </c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40" s="21" customFormat="1" ht="34.5" customHeight="1" x14ac:dyDescent="0.25">
      <c r="A231" s="39"/>
      <c r="B231" s="57" t="s">
        <v>581</v>
      </c>
      <c r="C231" s="41">
        <f>SUM(C232:C232)</f>
        <v>17</v>
      </c>
      <c r="D231" s="41">
        <f t="shared" ref="D231:Y231" si="110">SUM(D232:D232)</f>
        <v>10</v>
      </c>
      <c r="E231" s="41">
        <f t="shared" si="110"/>
        <v>0</v>
      </c>
      <c r="F231" s="41">
        <f t="shared" si="110"/>
        <v>0</v>
      </c>
      <c r="G231" s="41">
        <f t="shared" si="110"/>
        <v>0</v>
      </c>
      <c r="H231" s="41">
        <f t="shared" si="110"/>
        <v>0</v>
      </c>
      <c r="I231" s="41">
        <f t="shared" si="110"/>
        <v>0</v>
      </c>
      <c r="J231" s="41">
        <f t="shared" si="110"/>
        <v>0</v>
      </c>
      <c r="K231" s="41">
        <f t="shared" si="110"/>
        <v>2</v>
      </c>
      <c r="L231" s="41">
        <f t="shared" si="110"/>
        <v>0</v>
      </c>
      <c r="M231" s="41">
        <f t="shared" si="110"/>
        <v>0</v>
      </c>
      <c r="N231" s="41">
        <f t="shared" si="110"/>
        <v>0</v>
      </c>
      <c r="O231" s="41">
        <f t="shared" si="110"/>
        <v>0</v>
      </c>
      <c r="P231" s="41">
        <f t="shared" si="110"/>
        <v>1</v>
      </c>
      <c r="Q231" s="41">
        <f t="shared" si="110"/>
        <v>0</v>
      </c>
      <c r="R231" s="41">
        <f t="shared" si="110"/>
        <v>0</v>
      </c>
      <c r="S231" s="41">
        <f t="shared" si="110"/>
        <v>0</v>
      </c>
      <c r="T231" s="41">
        <f t="shared" si="110"/>
        <v>0</v>
      </c>
      <c r="U231" s="41">
        <f t="shared" si="110"/>
        <v>3</v>
      </c>
      <c r="V231" s="41">
        <f t="shared" si="110"/>
        <v>1</v>
      </c>
      <c r="W231" s="41">
        <f t="shared" si="110"/>
        <v>0</v>
      </c>
      <c r="X231" s="41">
        <f t="shared" si="110"/>
        <v>0</v>
      </c>
      <c r="Y231" s="41">
        <f t="shared" si="110"/>
        <v>0</v>
      </c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s="61" customFormat="1" ht="20.25" customHeight="1" x14ac:dyDescent="0.25">
      <c r="A232" s="71" t="s">
        <v>545</v>
      </c>
      <c r="B232" s="64" t="s">
        <v>581</v>
      </c>
      <c r="C232" s="53">
        <f>SUM(C233:C234)</f>
        <v>17</v>
      </c>
      <c r="D232" s="53">
        <f t="shared" ref="D232:Y232" si="111">SUM(D233:D234)</f>
        <v>10</v>
      </c>
      <c r="E232" s="53">
        <f t="shared" si="111"/>
        <v>0</v>
      </c>
      <c r="F232" s="53">
        <f t="shared" si="111"/>
        <v>0</v>
      </c>
      <c r="G232" s="53">
        <f t="shared" si="111"/>
        <v>0</v>
      </c>
      <c r="H232" s="53">
        <f t="shared" si="111"/>
        <v>0</v>
      </c>
      <c r="I232" s="53">
        <f t="shared" si="111"/>
        <v>0</v>
      </c>
      <c r="J232" s="53">
        <f t="shared" si="111"/>
        <v>0</v>
      </c>
      <c r="K232" s="53">
        <f t="shared" si="111"/>
        <v>2</v>
      </c>
      <c r="L232" s="53">
        <f t="shared" si="111"/>
        <v>0</v>
      </c>
      <c r="M232" s="53">
        <f t="shared" si="111"/>
        <v>0</v>
      </c>
      <c r="N232" s="53">
        <f t="shared" si="111"/>
        <v>0</v>
      </c>
      <c r="O232" s="53">
        <f t="shared" si="111"/>
        <v>0</v>
      </c>
      <c r="P232" s="53">
        <f t="shared" si="111"/>
        <v>1</v>
      </c>
      <c r="Q232" s="53">
        <f t="shared" si="111"/>
        <v>0</v>
      </c>
      <c r="R232" s="53">
        <f t="shared" si="111"/>
        <v>0</v>
      </c>
      <c r="S232" s="53">
        <f t="shared" si="111"/>
        <v>0</v>
      </c>
      <c r="T232" s="53">
        <f t="shared" si="111"/>
        <v>0</v>
      </c>
      <c r="U232" s="53">
        <f t="shared" si="111"/>
        <v>3</v>
      </c>
      <c r="V232" s="53">
        <f t="shared" si="111"/>
        <v>1</v>
      </c>
      <c r="W232" s="53">
        <f t="shared" si="111"/>
        <v>0</v>
      </c>
      <c r="X232" s="53">
        <f t="shared" si="111"/>
        <v>0</v>
      </c>
      <c r="Y232" s="53">
        <f t="shared" si="111"/>
        <v>0</v>
      </c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22.5" customHeight="1" x14ac:dyDescent="0.25">
      <c r="A233" s="9" t="s">
        <v>44</v>
      </c>
      <c r="B233" s="11" t="s">
        <v>45</v>
      </c>
      <c r="C233" s="10">
        <f t="shared" si="90"/>
        <v>14</v>
      </c>
      <c r="D233" s="13">
        <v>10</v>
      </c>
      <c r="E233" s="13"/>
      <c r="F233" s="13"/>
      <c r="G233" s="13"/>
      <c r="H233" s="13"/>
      <c r="I233" s="13"/>
      <c r="J233" s="13"/>
      <c r="K233" s="13">
        <v>2</v>
      </c>
      <c r="L233" s="13"/>
      <c r="M233" s="13"/>
      <c r="N233" s="13"/>
      <c r="O233" s="13"/>
      <c r="P233" s="13">
        <v>1</v>
      </c>
      <c r="Q233" s="13"/>
      <c r="R233" s="13"/>
      <c r="S233" s="13"/>
      <c r="T233" s="13"/>
      <c r="U233" s="13">
        <v>1</v>
      </c>
      <c r="V233" s="13"/>
      <c r="W233" s="13"/>
      <c r="X233" s="13"/>
      <c r="Y233" s="13"/>
    </row>
    <row r="234" spans="1:40" ht="22.5" customHeight="1" x14ac:dyDescent="0.25">
      <c r="A234" s="9" t="s">
        <v>230</v>
      </c>
      <c r="B234" s="11" t="s">
        <v>231</v>
      </c>
      <c r="C234" s="10">
        <f t="shared" si="90"/>
        <v>3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>
        <v>2</v>
      </c>
      <c r="V234" s="13">
        <v>1</v>
      </c>
      <c r="W234" s="13"/>
      <c r="X234" s="13"/>
      <c r="Y234" s="13"/>
    </row>
    <row r="235" spans="1:40" ht="22.5" customHeight="1" x14ac:dyDescent="0.25">
      <c r="A235" s="9" t="s">
        <v>415</v>
      </c>
      <c r="B235" s="11" t="s">
        <v>416</v>
      </c>
      <c r="C235" s="10">
        <f t="shared" si="90"/>
        <v>2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>
        <v>2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40" s="21" customFormat="1" ht="22.5" customHeight="1" x14ac:dyDescent="0.25">
      <c r="A236" s="39"/>
      <c r="B236" s="57" t="s">
        <v>552</v>
      </c>
      <c r="C236" s="41">
        <f>SUM(C237:C237)</f>
        <v>1</v>
      </c>
      <c r="D236" s="41">
        <f t="shared" ref="D236:Y237" si="112">SUM(D237:D237)</f>
        <v>0</v>
      </c>
      <c r="E236" s="41">
        <f t="shared" si="112"/>
        <v>0</v>
      </c>
      <c r="F236" s="41">
        <f t="shared" si="112"/>
        <v>0</v>
      </c>
      <c r="G236" s="41">
        <f t="shared" si="112"/>
        <v>0</v>
      </c>
      <c r="H236" s="41">
        <f t="shared" si="112"/>
        <v>0</v>
      </c>
      <c r="I236" s="41">
        <f t="shared" si="112"/>
        <v>0</v>
      </c>
      <c r="J236" s="41">
        <f t="shared" si="112"/>
        <v>0</v>
      </c>
      <c r="K236" s="41">
        <f t="shared" si="112"/>
        <v>0</v>
      </c>
      <c r="L236" s="41">
        <f t="shared" si="112"/>
        <v>0</v>
      </c>
      <c r="M236" s="41">
        <f t="shared" si="112"/>
        <v>0</v>
      </c>
      <c r="N236" s="41">
        <f t="shared" si="112"/>
        <v>0</v>
      </c>
      <c r="O236" s="41">
        <f t="shared" si="112"/>
        <v>0</v>
      </c>
      <c r="P236" s="41">
        <f t="shared" si="112"/>
        <v>0</v>
      </c>
      <c r="Q236" s="41">
        <f t="shared" si="112"/>
        <v>0</v>
      </c>
      <c r="R236" s="41">
        <f t="shared" si="112"/>
        <v>0</v>
      </c>
      <c r="S236" s="41">
        <f t="shared" si="112"/>
        <v>0</v>
      </c>
      <c r="T236" s="41">
        <f t="shared" si="112"/>
        <v>0</v>
      </c>
      <c r="U236" s="41">
        <f t="shared" si="112"/>
        <v>1</v>
      </c>
      <c r="V236" s="41">
        <f t="shared" si="112"/>
        <v>0</v>
      </c>
      <c r="W236" s="41">
        <f t="shared" si="112"/>
        <v>0</v>
      </c>
      <c r="X236" s="41">
        <f t="shared" si="112"/>
        <v>0</v>
      </c>
      <c r="Y236" s="41">
        <f t="shared" si="112"/>
        <v>0</v>
      </c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s="61" customFormat="1" ht="22.5" customHeight="1" x14ac:dyDescent="0.25">
      <c r="A237" s="70" t="s">
        <v>554</v>
      </c>
      <c r="B237" s="67" t="s">
        <v>555</v>
      </c>
      <c r="C237" s="53">
        <f>SUM(C238:C238)</f>
        <v>1</v>
      </c>
      <c r="D237" s="53">
        <f t="shared" si="112"/>
        <v>0</v>
      </c>
      <c r="E237" s="53">
        <f t="shared" si="112"/>
        <v>0</v>
      </c>
      <c r="F237" s="53">
        <f t="shared" si="112"/>
        <v>0</v>
      </c>
      <c r="G237" s="53">
        <f t="shared" si="112"/>
        <v>0</v>
      </c>
      <c r="H237" s="53">
        <f t="shared" si="112"/>
        <v>0</v>
      </c>
      <c r="I237" s="53">
        <f t="shared" si="112"/>
        <v>0</v>
      </c>
      <c r="J237" s="53">
        <f t="shared" si="112"/>
        <v>0</v>
      </c>
      <c r="K237" s="53">
        <f t="shared" si="112"/>
        <v>0</v>
      </c>
      <c r="L237" s="53">
        <f t="shared" si="112"/>
        <v>0</v>
      </c>
      <c r="M237" s="53">
        <f t="shared" si="112"/>
        <v>0</v>
      </c>
      <c r="N237" s="53">
        <f t="shared" si="112"/>
        <v>0</v>
      </c>
      <c r="O237" s="53">
        <f t="shared" si="112"/>
        <v>0</v>
      </c>
      <c r="P237" s="53">
        <f t="shared" si="112"/>
        <v>0</v>
      </c>
      <c r="Q237" s="53">
        <f t="shared" si="112"/>
        <v>0</v>
      </c>
      <c r="R237" s="53">
        <f t="shared" si="112"/>
        <v>0</v>
      </c>
      <c r="S237" s="53">
        <f t="shared" si="112"/>
        <v>0</v>
      </c>
      <c r="T237" s="53">
        <f t="shared" si="112"/>
        <v>0</v>
      </c>
      <c r="U237" s="53">
        <f t="shared" si="112"/>
        <v>1</v>
      </c>
      <c r="V237" s="53">
        <f t="shared" si="112"/>
        <v>0</v>
      </c>
      <c r="W237" s="53">
        <f t="shared" si="112"/>
        <v>0</v>
      </c>
      <c r="X237" s="53">
        <f t="shared" si="112"/>
        <v>0</v>
      </c>
      <c r="Y237" s="53">
        <f t="shared" si="112"/>
        <v>0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30.75" customHeight="1" x14ac:dyDescent="0.25">
      <c r="A238" s="9" t="s">
        <v>284</v>
      </c>
      <c r="B238" s="11" t="s">
        <v>285</v>
      </c>
      <c r="C238" s="10">
        <f t="shared" si="90"/>
        <v>1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>
        <v>1</v>
      </c>
      <c r="V238" s="13"/>
      <c r="W238" s="13"/>
      <c r="X238" s="13"/>
      <c r="Y238" s="13"/>
    </row>
    <row r="239" spans="1:40" s="21" customFormat="1" ht="30.75" customHeight="1" x14ac:dyDescent="0.25">
      <c r="A239" s="39"/>
      <c r="B239" s="57" t="s">
        <v>559</v>
      </c>
      <c r="C239" s="41">
        <f>SUM(C240,C244,C246,C252)</f>
        <v>41</v>
      </c>
      <c r="D239" s="41">
        <f t="shared" ref="D239:Y239" si="113">SUM(D240,D244,D246,D252)</f>
        <v>5</v>
      </c>
      <c r="E239" s="41">
        <f t="shared" si="113"/>
        <v>2</v>
      </c>
      <c r="F239" s="41">
        <f t="shared" si="113"/>
        <v>3</v>
      </c>
      <c r="G239" s="41">
        <f t="shared" si="113"/>
        <v>5</v>
      </c>
      <c r="H239" s="41">
        <f t="shared" si="113"/>
        <v>0</v>
      </c>
      <c r="I239" s="41">
        <f t="shared" si="113"/>
        <v>1</v>
      </c>
      <c r="J239" s="41">
        <f t="shared" si="113"/>
        <v>0</v>
      </c>
      <c r="K239" s="41">
        <f t="shared" si="113"/>
        <v>1</v>
      </c>
      <c r="L239" s="41">
        <f t="shared" si="113"/>
        <v>0</v>
      </c>
      <c r="M239" s="41">
        <f t="shared" si="113"/>
        <v>0</v>
      </c>
      <c r="N239" s="41">
        <f t="shared" si="113"/>
        <v>2</v>
      </c>
      <c r="O239" s="41">
        <f t="shared" si="113"/>
        <v>6</v>
      </c>
      <c r="P239" s="41">
        <f t="shared" si="113"/>
        <v>1</v>
      </c>
      <c r="Q239" s="41">
        <f t="shared" si="113"/>
        <v>3</v>
      </c>
      <c r="R239" s="41">
        <f t="shared" si="113"/>
        <v>5</v>
      </c>
      <c r="S239" s="41">
        <f t="shared" si="113"/>
        <v>2</v>
      </c>
      <c r="T239" s="41">
        <f t="shared" si="113"/>
        <v>4</v>
      </c>
      <c r="U239" s="41">
        <f t="shared" si="113"/>
        <v>0</v>
      </c>
      <c r="V239" s="41">
        <f t="shared" si="113"/>
        <v>0</v>
      </c>
      <c r="W239" s="41">
        <f t="shared" si="113"/>
        <v>1</v>
      </c>
      <c r="X239" s="41">
        <f t="shared" si="113"/>
        <v>0</v>
      </c>
      <c r="Y239" s="41">
        <f t="shared" si="113"/>
        <v>0</v>
      </c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s="61" customFormat="1" ht="30.75" customHeight="1" x14ac:dyDescent="0.25">
      <c r="A240" s="71" t="s">
        <v>556</v>
      </c>
      <c r="B240" s="64" t="s">
        <v>582</v>
      </c>
      <c r="C240" s="53">
        <f>SUM(C241:C243)</f>
        <v>10</v>
      </c>
      <c r="D240" s="53">
        <f t="shared" ref="D240:Y240" si="114">SUM(D241:D243)</f>
        <v>0</v>
      </c>
      <c r="E240" s="53">
        <f t="shared" si="114"/>
        <v>1</v>
      </c>
      <c r="F240" s="53">
        <f t="shared" si="114"/>
        <v>2</v>
      </c>
      <c r="G240" s="53">
        <f t="shared" si="114"/>
        <v>1</v>
      </c>
      <c r="H240" s="53">
        <f t="shared" si="114"/>
        <v>0</v>
      </c>
      <c r="I240" s="53">
        <f t="shared" si="114"/>
        <v>0</v>
      </c>
      <c r="J240" s="53">
        <f t="shared" si="114"/>
        <v>0</v>
      </c>
      <c r="K240" s="53">
        <f t="shared" si="114"/>
        <v>0</v>
      </c>
      <c r="L240" s="53">
        <f t="shared" si="114"/>
        <v>0</v>
      </c>
      <c r="M240" s="53">
        <f t="shared" si="114"/>
        <v>0</v>
      </c>
      <c r="N240" s="53">
        <f t="shared" si="114"/>
        <v>1</v>
      </c>
      <c r="O240" s="53">
        <f t="shared" si="114"/>
        <v>1</v>
      </c>
      <c r="P240" s="53">
        <f t="shared" si="114"/>
        <v>0</v>
      </c>
      <c r="Q240" s="53">
        <f t="shared" si="114"/>
        <v>1</v>
      </c>
      <c r="R240" s="53">
        <f t="shared" si="114"/>
        <v>1</v>
      </c>
      <c r="S240" s="53">
        <f t="shared" si="114"/>
        <v>1</v>
      </c>
      <c r="T240" s="53">
        <f t="shared" si="114"/>
        <v>1</v>
      </c>
      <c r="U240" s="53">
        <f t="shared" si="114"/>
        <v>0</v>
      </c>
      <c r="V240" s="53">
        <f t="shared" si="114"/>
        <v>0</v>
      </c>
      <c r="W240" s="53">
        <f t="shared" si="114"/>
        <v>0</v>
      </c>
      <c r="X240" s="53">
        <f t="shared" si="114"/>
        <v>0</v>
      </c>
      <c r="Y240" s="53">
        <f t="shared" si="114"/>
        <v>0</v>
      </c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33" customHeight="1" x14ac:dyDescent="0.25">
      <c r="A241" s="60" t="s">
        <v>103</v>
      </c>
      <c r="B241" s="11" t="s">
        <v>104</v>
      </c>
      <c r="C241" s="10">
        <f t="shared" si="90"/>
        <v>2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>
        <v>1</v>
      </c>
      <c r="P241" s="13"/>
      <c r="Q241" s="13"/>
      <c r="R241" s="13"/>
      <c r="S241" s="13">
        <v>1</v>
      </c>
      <c r="T241" s="13"/>
      <c r="U241" s="13"/>
      <c r="V241" s="13"/>
      <c r="W241" s="13"/>
      <c r="X241" s="13"/>
      <c r="Y241" s="13"/>
    </row>
    <row r="242" spans="1:40" x14ac:dyDescent="0.25">
      <c r="A242" s="9" t="s">
        <v>46</v>
      </c>
      <c r="B242" s="11" t="s">
        <v>47</v>
      </c>
      <c r="C242" s="10">
        <f t="shared" si="90"/>
        <v>6</v>
      </c>
      <c r="D242" s="13"/>
      <c r="E242" s="13"/>
      <c r="F242" s="13">
        <v>1</v>
      </c>
      <c r="G242" s="13">
        <v>1</v>
      </c>
      <c r="H242" s="13"/>
      <c r="I242" s="13"/>
      <c r="J242" s="13"/>
      <c r="K242" s="13"/>
      <c r="L242" s="13"/>
      <c r="M242" s="13"/>
      <c r="N242" s="13">
        <v>1</v>
      </c>
      <c r="O242" s="13"/>
      <c r="P242" s="13"/>
      <c r="Q242" s="13">
        <v>1</v>
      </c>
      <c r="R242" s="13">
        <v>1</v>
      </c>
      <c r="S242" s="13"/>
      <c r="T242" s="13">
        <v>1</v>
      </c>
      <c r="U242" s="13"/>
      <c r="V242" s="13"/>
      <c r="W242" s="13"/>
      <c r="X242" s="13"/>
      <c r="Y242" s="13"/>
    </row>
    <row r="243" spans="1:40" x14ac:dyDescent="0.25">
      <c r="A243" s="9" t="s">
        <v>325</v>
      </c>
      <c r="B243" s="13" t="s">
        <v>324</v>
      </c>
      <c r="C243" s="10">
        <f t="shared" si="90"/>
        <v>2</v>
      </c>
      <c r="D243" s="13"/>
      <c r="E243" s="13">
        <v>1</v>
      </c>
      <c r="F243" s="13">
        <v>1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40" s="61" customFormat="1" ht="29.25" customHeight="1" x14ac:dyDescent="0.25">
      <c r="A244" s="71" t="s">
        <v>583</v>
      </c>
      <c r="B244" s="73" t="s">
        <v>584</v>
      </c>
      <c r="C244" s="53">
        <f>SUM(C245:C245)</f>
        <v>3</v>
      </c>
      <c r="D244" s="53">
        <f t="shared" ref="D244:Y244" si="115">SUM(D245:D245)</f>
        <v>0</v>
      </c>
      <c r="E244" s="53">
        <f t="shared" si="115"/>
        <v>0</v>
      </c>
      <c r="F244" s="53">
        <f t="shared" si="115"/>
        <v>0</v>
      </c>
      <c r="G244" s="53">
        <f t="shared" si="115"/>
        <v>0</v>
      </c>
      <c r="H244" s="53">
        <f t="shared" si="115"/>
        <v>0</v>
      </c>
      <c r="I244" s="53">
        <f t="shared" si="115"/>
        <v>0</v>
      </c>
      <c r="J244" s="53">
        <f t="shared" si="115"/>
        <v>0</v>
      </c>
      <c r="K244" s="53">
        <f t="shared" si="115"/>
        <v>0</v>
      </c>
      <c r="L244" s="53">
        <f t="shared" si="115"/>
        <v>0</v>
      </c>
      <c r="M244" s="53">
        <f t="shared" si="115"/>
        <v>0</v>
      </c>
      <c r="N244" s="53">
        <f t="shared" si="115"/>
        <v>0</v>
      </c>
      <c r="O244" s="53">
        <f t="shared" si="115"/>
        <v>0</v>
      </c>
      <c r="P244" s="53">
        <f t="shared" si="115"/>
        <v>0</v>
      </c>
      <c r="Q244" s="53">
        <f t="shared" si="115"/>
        <v>1</v>
      </c>
      <c r="R244" s="53">
        <f t="shared" si="115"/>
        <v>1</v>
      </c>
      <c r="S244" s="53">
        <f t="shared" si="115"/>
        <v>1</v>
      </c>
      <c r="T244" s="53">
        <f t="shared" si="115"/>
        <v>0</v>
      </c>
      <c r="U244" s="53">
        <f t="shared" si="115"/>
        <v>0</v>
      </c>
      <c r="V244" s="53">
        <f t="shared" si="115"/>
        <v>0</v>
      </c>
      <c r="W244" s="53">
        <f t="shared" si="115"/>
        <v>0</v>
      </c>
      <c r="X244" s="53">
        <f t="shared" si="115"/>
        <v>0</v>
      </c>
      <c r="Y244" s="53">
        <f t="shared" si="115"/>
        <v>0</v>
      </c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20.25" customHeight="1" x14ac:dyDescent="0.25">
      <c r="A245" s="60" t="s">
        <v>105</v>
      </c>
      <c r="B245" s="11" t="s">
        <v>198</v>
      </c>
      <c r="C245" s="10">
        <f t="shared" si="90"/>
        <v>3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>
        <v>1</v>
      </c>
      <c r="R245" s="13">
        <v>1</v>
      </c>
      <c r="S245" s="13">
        <v>1</v>
      </c>
      <c r="T245" s="13"/>
      <c r="U245" s="13"/>
      <c r="V245" s="13"/>
      <c r="W245" s="13"/>
      <c r="X245" s="13"/>
      <c r="Y245" s="13"/>
    </row>
    <row r="246" spans="1:40" s="61" customFormat="1" ht="20.25" customHeight="1" x14ac:dyDescent="0.25">
      <c r="A246" s="75" t="s">
        <v>558</v>
      </c>
      <c r="B246" s="64" t="s">
        <v>560</v>
      </c>
      <c r="C246" s="53">
        <f>SUM(C247:C251)</f>
        <v>26</v>
      </c>
      <c r="D246" s="53">
        <f t="shared" ref="D246:Y246" si="116">SUM(D247:D251)</f>
        <v>5</v>
      </c>
      <c r="E246" s="53">
        <f t="shared" si="116"/>
        <v>1</v>
      </c>
      <c r="F246" s="53">
        <f t="shared" si="116"/>
        <v>1</v>
      </c>
      <c r="G246" s="53">
        <f t="shared" si="116"/>
        <v>4</v>
      </c>
      <c r="H246" s="53">
        <f t="shared" si="116"/>
        <v>0</v>
      </c>
      <c r="I246" s="53">
        <f t="shared" si="116"/>
        <v>1</v>
      </c>
      <c r="J246" s="53">
        <f t="shared" si="116"/>
        <v>0</v>
      </c>
      <c r="K246" s="53">
        <f t="shared" si="116"/>
        <v>0</v>
      </c>
      <c r="L246" s="53">
        <f t="shared" si="116"/>
        <v>0</v>
      </c>
      <c r="M246" s="53">
        <f t="shared" si="116"/>
        <v>0</v>
      </c>
      <c r="N246" s="53">
        <f t="shared" si="116"/>
        <v>1</v>
      </c>
      <c r="O246" s="53">
        <f t="shared" si="116"/>
        <v>5</v>
      </c>
      <c r="P246" s="53">
        <f t="shared" si="116"/>
        <v>1</v>
      </c>
      <c r="Q246" s="53">
        <f t="shared" si="116"/>
        <v>1</v>
      </c>
      <c r="R246" s="53">
        <f t="shared" si="116"/>
        <v>2</v>
      </c>
      <c r="S246" s="53">
        <f t="shared" si="116"/>
        <v>0</v>
      </c>
      <c r="T246" s="53">
        <f t="shared" si="116"/>
        <v>3</v>
      </c>
      <c r="U246" s="53">
        <f t="shared" si="116"/>
        <v>0</v>
      </c>
      <c r="V246" s="53">
        <f t="shared" si="116"/>
        <v>0</v>
      </c>
      <c r="W246" s="53">
        <f t="shared" si="116"/>
        <v>1</v>
      </c>
      <c r="X246" s="53">
        <f t="shared" si="116"/>
        <v>0</v>
      </c>
      <c r="Y246" s="53">
        <f t="shared" si="116"/>
        <v>0</v>
      </c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22.5" customHeight="1" x14ac:dyDescent="0.25">
      <c r="A247" s="60" t="s">
        <v>152</v>
      </c>
      <c r="B247" s="13" t="s">
        <v>153</v>
      </c>
      <c r="C247" s="10">
        <f t="shared" si="90"/>
        <v>11</v>
      </c>
      <c r="D247" s="13">
        <v>5</v>
      </c>
      <c r="E247" s="13"/>
      <c r="F247" s="13"/>
      <c r="G247" s="13">
        <v>2</v>
      </c>
      <c r="H247" s="13"/>
      <c r="I247" s="13">
        <v>1</v>
      </c>
      <c r="J247" s="13"/>
      <c r="K247" s="13"/>
      <c r="L247" s="13"/>
      <c r="M247" s="13"/>
      <c r="N247" s="13"/>
      <c r="O247" s="13">
        <v>2</v>
      </c>
      <c r="P247" s="13">
        <v>1</v>
      </c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40" ht="32.25" customHeight="1" x14ac:dyDescent="0.25">
      <c r="A248" s="60" t="s">
        <v>196</v>
      </c>
      <c r="B248" s="11" t="s">
        <v>197</v>
      </c>
      <c r="C248" s="10">
        <f t="shared" si="90"/>
        <v>11</v>
      </c>
      <c r="D248" s="13"/>
      <c r="E248" s="13">
        <v>1</v>
      </c>
      <c r="F248" s="13"/>
      <c r="G248" s="13">
        <v>2</v>
      </c>
      <c r="H248" s="13"/>
      <c r="I248" s="13"/>
      <c r="J248" s="13"/>
      <c r="K248" s="13"/>
      <c r="L248" s="13"/>
      <c r="M248" s="13"/>
      <c r="N248" s="13">
        <v>1</v>
      </c>
      <c r="O248" s="13">
        <v>2</v>
      </c>
      <c r="P248" s="13"/>
      <c r="Q248" s="13"/>
      <c r="R248" s="13">
        <v>1</v>
      </c>
      <c r="S248" s="13"/>
      <c r="T248" s="13">
        <v>3</v>
      </c>
      <c r="U248" s="13"/>
      <c r="V248" s="13"/>
      <c r="W248" s="13">
        <v>1</v>
      </c>
      <c r="X248" s="13"/>
      <c r="Y248" s="13"/>
    </row>
    <row r="249" spans="1:40" ht="32.25" customHeight="1" x14ac:dyDescent="0.25">
      <c r="A249" s="60" t="s">
        <v>201</v>
      </c>
      <c r="B249" s="11" t="s">
        <v>202</v>
      </c>
      <c r="C249" s="10">
        <f t="shared" si="90"/>
        <v>2</v>
      </c>
      <c r="D249" s="13"/>
      <c r="E249" s="13"/>
      <c r="F249" s="13">
        <v>1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>
        <v>1</v>
      </c>
      <c r="S249" s="13"/>
      <c r="T249" s="13"/>
      <c r="U249" s="13"/>
      <c r="V249" s="13"/>
      <c r="W249" s="13"/>
      <c r="X249" s="13"/>
      <c r="Y249" s="13"/>
    </row>
    <row r="250" spans="1:40" ht="32.25" customHeight="1" x14ac:dyDescent="0.25">
      <c r="A250" s="60" t="s">
        <v>413</v>
      </c>
      <c r="B250" s="11" t="s">
        <v>414</v>
      </c>
      <c r="C250" s="10">
        <f t="shared" si="90"/>
        <v>1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>
        <v>1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40" ht="24" customHeight="1" x14ac:dyDescent="0.25">
      <c r="A251" s="60" t="s">
        <v>69</v>
      </c>
      <c r="B251" s="11" t="s">
        <v>70</v>
      </c>
      <c r="C251" s="10">
        <f t="shared" si="90"/>
        <v>1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>
        <v>1</v>
      </c>
      <c r="R251" s="13"/>
      <c r="S251" s="13"/>
      <c r="T251" s="13"/>
      <c r="U251" s="13"/>
      <c r="V251" s="13"/>
      <c r="W251" s="13"/>
      <c r="X251" s="13"/>
      <c r="Y251" s="13"/>
    </row>
    <row r="252" spans="1:40" s="61" customFormat="1" ht="30.75" customHeight="1" x14ac:dyDescent="0.25">
      <c r="A252" s="75" t="s">
        <v>561</v>
      </c>
      <c r="B252" s="64" t="s">
        <v>585</v>
      </c>
      <c r="C252" s="53">
        <f>SUM(C253:C253)</f>
        <v>2</v>
      </c>
      <c r="D252" s="53">
        <f t="shared" ref="D252:Y252" si="117">SUM(D253:D253)</f>
        <v>0</v>
      </c>
      <c r="E252" s="53">
        <f t="shared" si="117"/>
        <v>0</v>
      </c>
      <c r="F252" s="53">
        <f t="shared" si="117"/>
        <v>0</v>
      </c>
      <c r="G252" s="53">
        <f t="shared" si="117"/>
        <v>0</v>
      </c>
      <c r="H252" s="53">
        <f t="shared" si="117"/>
        <v>0</v>
      </c>
      <c r="I252" s="53">
        <f t="shared" si="117"/>
        <v>0</v>
      </c>
      <c r="J252" s="53">
        <f t="shared" si="117"/>
        <v>0</v>
      </c>
      <c r="K252" s="53">
        <f t="shared" si="117"/>
        <v>1</v>
      </c>
      <c r="L252" s="53">
        <f t="shared" si="117"/>
        <v>0</v>
      </c>
      <c r="M252" s="53">
        <f t="shared" si="117"/>
        <v>0</v>
      </c>
      <c r="N252" s="53">
        <f t="shared" si="117"/>
        <v>0</v>
      </c>
      <c r="O252" s="53">
        <f t="shared" si="117"/>
        <v>0</v>
      </c>
      <c r="P252" s="53">
        <f t="shared" si="117"/>
        <v>0</v>
      </c>
      <c r="Q252" s="53">
        <f t="shared" si="117"/>
        <v>0</v>
      </c>
      <c r="R252" s="53">
        <f t="shared" si="117"/>
        <v>1</v>
      </c>
      <c r="S252" s="53">
        <f t="shared" si="117"/>
        <v>0</v>
      </c>
      <c r="T252" s="53">
        <f t="shared" si="117"/>
        <v>0</v>
      </c>
      <c r="U252" s="53">
        <f t="shared" si="117"/>
        <v>0</v>
      </c>
      <c r="V252" s="53">
        <f t="shared" si="117"/>
        <v>0</v>
      </c>
      <c r="W252" s="53">
        <f t="shared" si="117"/>
        <v>0</v>
      </c>
      <c r="X252" s="53">
        <f t="shared" si="117"/>
        <v>0</v>
      </c>
      <c r="Y252" s="53">
        <f t="shared" si="117"/>
        <v>0</v>
      </c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31.5" x14ac:dyDescent="0.25">
      <c r="A253" s="5" t="s">
        <v>199</v>
      </c>
      <c r="B253" s="11" t="s">
        <v>200</v>
      </c>
      <c r="C253" s="10">
        <f t="shared" si="90"/>
        <v>2</v>
      </c>
      <c r="D253" s="13"/>
      <c r="E253" s="13"/>
      <c r="F253" s="13"/>
      <c r="G253" s="13"/>
      <c r="H253" s="13"/>
      <c r="I253" s="13"/>
      <c r="J253" s="13"/>
      <c r="K253" s="13">
        <v>1</v>
      </c>
      <c r="L253" s="13"/>
      <c r="M253" s="13"/>
      <c r="N253" s="13"/>
      <c r="O253" s="13"/>
      <c r="P253" s="13"/>
      <c r="Q253" s="13"/>
      <c r="R253" s="13">
        <v>1</v>
      </c>
      <c r="S253" s="13"/>
      <c r="T253" s="13"/>
      <c r="U253" s="13"/>
      <c r="V253" s="13"/>
      <c r="W253" s="13"/>
      <c r="X253" s="13"/>
      <c r="Y253" s="13"/>
    </row>
    <row r="254" spans="1:40" s="79" customFormat="1" ht="32.25" customHeight="1" x14ac:dyDescent="0.25">
      <c r="A254" s="76"/>
      <c r="B254" s="77"/>
      <c r="C254" s="146" t="s">
        <v>601</v>
      </c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</row>
    <row r="255" spans="1:40" s="102" customFormat="1" ht="45" customHeight="1" x14ac:dyDescent="0.3">
      <c r="A255" s="99"/>
      <c r="B255" s="80" t="s">
        <v>600</v>
      </c>
      <c r="C255" s="100">
        <f>SUM(C256,C318,C321,C339,C347)</f>
        <v>769</v>
      </c>
      <c r="D255" s="100">
        <f t="shared" ref="D255:Y255" si="118">SUM(D256,D318,D321,D339,D347)</f>
        <v>25</v>
      </c>
      <c r="E255" s="100">
        <f t="shared" si="118"/>
        <v>37</v>
      </c>
      <c r="F255" s="100">
        <f t="shared" si="118"/>
        <v>86</v>
      </c>
      <c r="G255" s="100">
        <f t="shared" si="118"/>
        <v>71</v>
      </c>
      <c r="H255" s="100">
        <f t="shared" si="118"/>
        <v>7</v>
      </c>
      <c r="I255" s="100">
        <f t="shared" si="118"/>
        <v>26</v>
      </c>
      <c r="J255" s="100">
        <f t="shared" si="118"/>
        <v>26</v>
      </c>
      <c r="K255" s="100">
        <f t="shared" si="118"/>
        <v>27</v>
      </c>
      <c r="L255" s="100">
        <f t="shared" si="118"/>
        <v>0</v>
      </c>
      <c r="M255" s="100">
        <f t="shared" si="118"/>
        <v>0</v>
      </c>
      <c r="N255" s="100">
        <f t="shared" si="118"/>
        <v>10</v>
      </c>
      <c r="O255" s="100">
        <f t="shared" si="118"/>
        <v>224</v>
      </c>
      <c r="P255" s="100">
        <f t="shared" si="118"/>
        <v>18</v>
      </c>
      <c r="Q255" s="100">
        <f t="shared" si="118"/>
        <v>0</v>
      </c>
      <c r="R255" s="100">
        <f t="shared" si="118"/>
        <v>57</v>
      </c>
      <c r="S255" s="100">
        <f t="shared" si="118"/>
        <v>2</v>
      </c>
      <c r="T255" s="100">
        <f t="shared" si="118"/>
        <v>14</v>
      </c>
      <c r="U255" s="100">
        <f t="shared" si="118"/>
        <v>61</v>
      </c>
      <c r="V255" s="100">
        <f t="shared" si="118"/>
        <v>22</v>
      </c>
      <c r="W255" s="100">
        <f t="shared" si="118"/>
        <v>3</v>
      </c>
      <c r="X255" s="100">
        <f t="shared" si="118"/>
        <v>39</v>
      </c>
      <c r="Y255" s="100">
        <f t="shared" si="118"/>
        <v>12</v>
      </c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</row>
    <row r="256" spans="1:40" s="81" customFormat="1" ht="31.5" customHeight="1" x14ac:dyDescent="0.25">
      <c r="A256" s="52"/>
      <c r="B256" s="41" t="s">
        <v>510</v>
      </c>
      <c r="C256" s="38">
        <f>SUM(C257,C270,C273,C278,C280,C285,C298,C300,C305,C307,C309,C315)</f>
        <v>489</v>
      </c>
      <c r="D256" s="38">
        <f t="shared" ref="D256:Y256" si="119">SUM(D257,D270,D273,D278,D280,D285,D298,D300,D305,D307,D309,D315)</f>
        <v>25</v>
      </c>
      <c r="E256" s="38">
        <f t="shared" si="119"/>
        <v>32</v>
      </c>
      <c r="F256" s="38">
        <f t="shared" si="119"/>
        <v>54</v>
      </c>
      <c r="G256" s="38">
        <f t="shared" si="119"/>
        <v>49</v>
      </c>
      <c r="H256" s="38">
        <f t="shared" si="119"/>
        <v>7</v>
      </c>
      <c r="I256" s="38">
        <f t="shared" si="119"/>
        <v>15</v>
      </c>
      <c r="J256" s="38">
        <f t="shared" si="119"/>
        <v>23</v>
      </c>
      <c r="K256" s="38">
        <f t="shared" si="119"/>
        <v>8</v>
      </c>
      <c r="L256" s="38">
        <f t="shared" si="119"/>
        <v>0</v>
      </c>
      <c r="M256" s="38">
        <f t="shared" si="119"/>
        <v>0</v>
      </c>
      <c r="N256" s="38">
        <f t="shared" si="119"/>
        <v>0</v>
      </c>
      <c r="O256" s="38">
        <f t="shared" si="119"/>
        <v>105</v>
      </c>
      <c r="P256" s="38">
        <f t="shared" si="119"/>
        <v>12</v>
      </c>
      <c r="Q256" s="38">
        <f t="shared" si="119"/>
        <v>0</v>
      </c>
      <c r="R256" s="38">
        <f t="shared" si="119"/>
        <v>45</v>
      </c>
      <c r="S256" s="38">
        <f t="shared" si="119"/>
        <v>0</v>
      </c>
      <c r="T256" s="38">
        <f t="shared" si="119"/>
        <v>6</v>
      </c>
      <c r="U256" s="38">
        <f t="shared" si="119"/>
        <v>52</v>
      </c>
      <c r="V256" s="38">
        <f t="shared" si="119"/>
        <v>17</v>
      </c>
      <c r="W256" s="38">
        <f t="shared" si="119"/>
        <v>3</v>
      </c>
      <c r="X256" s="38">
        <f t="shared" si="119"/>
        <v>30</v>
      </c>
      <c r="Y256" s="38">
        <f t="shared" si="119"/>
        <v>6</v>
      </c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</row>
    <row r="257" spans="1:40" s="79" customFormat="1" ht="31.5" customHeight="1" x14ac:dyDescent="0.25">
      <c r="A257" s="83" t="s">
        <v>468</v>
      </c>
      <c r="B257" s="82" t="s">
        <v>467</v>
      </c>
      <c r="C257" s="77">
        <f>SUM(C258:C269)</f>
        <v>96</v>
      </c>
      <c r="D257" s="77">
        <f t="shared" ref="D257:Y257" si="120">SUM(D258:D269)</f>
        <v>0</v>
      </c>
      <c r="E257" s="77">
        <f t="shared" si="120"/>
        <v>3</v>
      </c>
      <c r="F257" s="77">
        <f t="shared" si="120"/>
        <v>25</v>
      </c>
      <c r="G257" s="77">
        <f t="shared" si="120"/>
        <v>23</v>
      </c>
      <c r="H257" s="77">
        <f t="shared" si="120"/>
        <v>0</v>
      </c>
      <c r="I257" s="77">
        <f t="shared" si="120"/>
        <v>7</v>
      </c>
      <c r="J257" s="77">
        <f t="shared" si="120"/>
        <v>15</v>
      </c>
      <c r="K257" s="77">
        <f t="shared" si="120"/>
        <v>1</v>
      </c>
      <c r="L257" s="77">
        <f t="shared" si="120"/>
        <v>0</v>
      </c>
      <c r="M257" s="77">
        <f t="shared" si="120"/>
        <v>0</v>
      </c>
      <c r="N257" s="77">
        <f t="shared" si="120"/>
        <v>0</v>
      </c>
      <c r="O257" s="77">
        <f t="shared" si="120"/>
        <v>0</v>
      </c>
      <c r="P257" s="77">
        <f t="shared" si="120"/>
        <v>0</v>
      </c>
      <c r="Q257" s="77">
        <f t="shared" si="120"/>
        <v>0</v>
      </c>
      <c r="R257" s="77">
        <f t="shared" si="120"/>
        <v>3</v>
      </c>
      <c r="S257" s="77">
        <f t="shared" si="120"/>
        <v>0</v>
      </c>
      <c r="T257" s="77">
        <f t="shared" si="120"/>
        <v>0</v>
      </c>
      <c r="U257" s="77">
        <f t="shared" si="120"/>
        <v>2</v>
      </c>
      <c r="V257" s="77">
        <f t="shared" si="120"/>
        <v>5</v>
      </c>
      <c r="W257" s="77">
        <f t="shared" si="120"/>
        <v>0</v>
      </c>
      <c r="X257" s="77">
        <f t="shared" si="120"/>
        <v>12</v>
      </c>
      <c r="Y257" s="77">
        <f t="shared" si="120"/>
        <v>0</v>
      </c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</row>
    <row r="258" spans="1:40" ht="23.25" customHeight="1" x14ac:dyDescent="0.25">
      <c r="A258" s="9" t="s">
        <v>303</v>
      </c>
      <c r="B258" s="6" t="s">
        <v>304</v>
      </c>
      <c r="C258" s="10">
        <f t="shared" ref="C258:C332" si="121">SUM(D258:Y258)</f>
        <v>7</v>
      </c>
      <c r="D258" s="13"/>
      <c r="E258" s="13"/>
      <c r="F258" s="13">
        <v>3</v>
      </c>
      <c r="G258" s="13">
        <v>4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40" ht="30.75" customHeight="1" x14ac:dyDescent="0.25">
      <c r="A259" s="9" t="s">
        <v>229</v>
      </c>
      <c r="B259" s="7" t="s">
        <v>228</v>
      </c>
      <c r="C259" s="10">
        <f t="shared" si="121"/>
        <v>13</v>
      </c>
      <c r="D259" s="13"/>
      <c r="E259" s="13"/>
      <c r="F259" s="13"/>
      <c r="G259" s="13">
        <v>6</v>
      </c>
      <c r="H259" s="13"/>
      <c r="I259" s="13"/>
      <c r="J259" s="13">
        <v>5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>
        <v>2</v>
      </c>
      <c r="W259" s="13"/>
      <c r="X259" s="13"/>
      <c r="Y259" s="13"/>
    </row>
    <row r="260" spans="1:40" x14ac:dyDescent="0.25">
      <c r="A260" s="9" t="s">
        <v>118</v>
      </c>
      <c r="B260" s="6" t="s">
        <v>119</v>
      </c>
      <c r="C260" s="10">
        <f t="shared" si="121"/>
        <v>9</v>
      </c>
      <c r="D260" s="13"/>
      <c r="E260" s="13"/>
      <c r="F260" s="13"/>
      <c r="G260" s="13">
        <v>6</v>
      </c>
      <c r="H260" s="13"/>
      <c r="I260" s="13">
        <v>2</v>
      </c>
      <c r="J260" s="13"/>
      <c r="K260" s="13">
        <v>1</v>
      </c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40" x14ac:dyDescent="0.25">
      <c r="A261" s="9" t="s">
        <v>117</v>
      </c>
      <c r="B261" s="6" t="s">
        <v>116</v>
      </c>
      <c r="C261" s="10">
        <f t="shared" si="121"/>
        <v>21</v>
      </c>
      <c r="D261" s="13"/>
      <c r="E261" s="13"/>
      <c r="F261" s="13">
        <v>6</v>
      </c>
      <c r="G261" s="13">
        <v>5</v>
      </c>
      <c r="H261" s="13"/>
      <c r="I261" s="13">
        <v>1</v>
      </c>
      <c r="J261" s="13">
        <v>5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>
        <v>2</v>
      </c>
      <c r="W261" s="13"/>
      <c r="X261" s="13">
        <v>2</v>
      </c>
      <c r="Y261" s="13"/>
    </row>
    <row r="262" spans="1:40" x14ac:dyDescent="0.25">
      <c r="A262" s="9" t="s">
        <v>305</v>
      </c>
      <c r="B262" s="6" t="s">
        <v>306</v>
      </c>
      <c r="C262" s="10">
        <f t="shared" si="121"/>
        <v>5</v>
      </c>
      <c r="D262" s="13"/>
      <c r="E262" s="13"/>
      <c r="F262" s="13">
        <v>3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>
        <v>2</v>
      </c>
      <c r="Y262" s="13"/>
    </row>
    <row r="263" spans="1:40" x14ac:dyDescent="0.25">
      <c r="A263" s="9" t="s">
        <v>445</v>
      </c>
      <c r="B263" s="6" t="s">
        <v>446</v>
      </c>
      <c r="C263" s="10">
        <f t="shared" si="121"/>
        <v>2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>
        <v>2</v>
      </c>
      <c r="Y263" s="13"/>
    </row>
    <row r="264" spans="1:40" x14ac:dyDescent="0.25">
      <c r="A264" s="9" t="s">
        <v>173</v>
      </c>
      <c r="B264" s="6" t="s">
        <v>174</v>
      </c>
      <c r="C264" s="10">
        <f t="shared" si="121"/>
        <v>12</v>
      </c>
      <c r="D264" s="13"/>
      <c r="E264" s="13"/>
      <c r="F264" s="13"/>
      <c r="G264" s="13"/>
      <c r="H264" s="13"/>
      <c r="I264" s="13"/>
      <c r="J264" s="13">
        <v>5</v>
      </c>
      <c r="K264" s="13"/>
      <c r="L264" s="13"/>
      <c r="M264" s="13"/>
      <c r="N264" s="13"/>
      <c r="O264" s="13"/>
      <c r="P264" s="13"/>
      <c r="Q264" s="13"/>
      <c r="R264" s="13">
        <v>2</v>
      </c>
      <c r="S264" s="13"/>
      <c r="T264" s="13"/>
      <c r="U264" s="13">
        <v>2</v>
      </c>
      <c r="V264" s="13">
        <v>1</v>
      </c>
      <c r="W264" s="13"/>
      <c r="X264" s="13">
        <v>2</v>
      </c>
      <c r="Y264" s="13"/>
    </row>
    <row r="265" spans="1:40" ht="31.5" x14ac:dyDescent="0.25">
      <c r="A265" s="9" t="s">
        <v>381</v>
      </c>
      <c r="B265" s="7" t="s">
        <v>382</v>
      </c>
      <c r="C265" s="10">
        <f t="shared" si="121"/>
        <v>4</v>
      </c>
      <c r="D265" s="13"/>
      <c r="E265" s="13"/>
      <c r="F265" s="13"/>
      <c r="G265" s="13">
        <v>2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>
        <v>2</v>
      </c>
      <c r="Y265" s="13"/>
    </row>
    <row r="266" spans="1:40" ht="31.5" x14ac:dyDescent="0.25">
      <c r="A266" s="9" t="s">
        <v>123</v>
      </c>
      <c r="B266" s="6" t="s">
        <v>122</v>
      </c>
      <c r="C266" s="10">
        <f t="shared" si="121"/>
        <v>20</v>
      </c>
      <c r="D266" s="13"/>
      <c r="E266" s="13">
        <v>3</v>
      </c>
      <c r="F266" s="13">
        <v>12</v>
      </c>
      <c r="G266" s="13"/>
      <c r="H266" s="13"/>
      <c r="I266" s="13">
        <v>3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>
        <v>2</v>
      </c>
      <c r="Y266" s="13"/>
    </row>
    <row r="267" spans="1:40" ht="31.5" x14ac:dyDescent="0.25">
      <c r="A267" s="9" t="s">
        <v>132</v>
      </c>
      <c r="B267" s="6" t="s">
        <v>133</v>
      </c>
      <c r="C267" s="10">
        <f t="shared" si="121"/>
        <v>1</v>
      </c>
      <c r="D267" s="13"/>
      <c r="E267" s="13"/>
      <c r="F267" s="13"/>
      <c r="G267" s="13"/>
      <c r="H267" s="13"/>
      <c r="I267" s="13">
        <v>1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40" x14ac:dyDescent="0.25">
      <c r="A268" s="9" t="s">
        <v>175</v>
      </c>
      <c r="B268" s="6" t="s">
        <v>176</v>
      </c>
      <c r="C268" s="10">
        <f t="shared" si="121"/>
        <v>1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>
        <v>1</v>
      </c>
      <c r="S268" s="13"/>
      <c r="T268" s="13"/>
      <c r="U268" s="13"/>
      <c r="V268" s="13"/>
      <c r="W268" s="13"/>
      <c r="X268" s="13"/>
      <c r="Y268" s="13"/>
    </row>
    <row r="269" spans="1:40" x14ac:dyDescent="0.25">
      <c r="A269" s="9" t="s">
        <v>331</v>
      </c>
      <c r="B269" s="6" t="s">
        <v>332</v>
      </c>
      <c r="C269" s="10">
        <f t="shared" si="121"/>
        <v>1</v>
      </c>
      <c r="D269" s="13"/>
      <c r="E269" s="13"/>
      <c r="F269" s="13">
        <v>1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40" s="86" customFormat="1" ht="28.5" customHeight="1" x14ac:dyDescent="0.25">
      <c r="A270" s="84" t="s">
        <v>511</v>
      </c>
      <c r="B270" s="85" t="s">
        <v>512</v>
      </c>
      <c r="C270" s="78">
        <f>SUM(C271:C272)</f>
        <v>6</v>
      </c>
      <c r="D270" s="78">
        <f t="shared" ref="D270:Y270" si="122">SUM(D271:D272)</f>
        <v>0</v>
      </c>
      <c r="E270" s="78">
        <f t="shared" si="122"/>
        <v>0</v>
      </c>
      <c r="F270" s="78">
        <f t="shared" si="122"/>
        <v>0</v>
      </c>
      <c r="G270" s="78">
        <f t="shared" si="122"/>
        <v>4</v>
      </c>
      <c r="H270" s="78">
        <f t="shared" si="122"/>
        <v>0</v>
      </c>
      <c r="I270" s="78">
        <f t="shared" si="122"/>
        <v>0</v>
      </c>
      <c r="J270" s="78">
        <f t="shared" si="122"/>
        <v>0</v>
      </c>
      <c r="K270" s="78">
        <f t="shared" si="122"/>
        <v>0</v>
      </c>
      <c r="L270" s="78">
        <f t="shared" si="122"/>
        <v>0</v>
      </c>
      <c r="M270" s="78">
        <f t="shared" si="122"/>
        <v>0</v>
      </c>
      <c r="N270" s="78">
        <f t="shared" si="122"/>
        <v>0</v>
      </c>
      <c r="O270" s="78">
        <f t="shared" si="122"/>
        <v>0</v>
      </c>
      <c r="P270" s="78">
        <f t="shared" si="122"/>
        <v>0</v>
      </c>
      <c r="Q270" s="78">
        <f t="shared" si="122"/>
        <v>0</v>
      </c>
      <c r="R270" s="78">
        <f t="shared" si="122"/>
        <v>0</v>
      </c>
      <c r="S270" s="78">
        <f t="shared" si="122"/>
        <v>0</v>
      </c>
      <c r="T270" s="78">
        <f t="shared" si="122"/>
        <v>0</v>
      </c>
      <c r="U270" s="78">
        <f t="shared" si="122"/>
        <v>0</v>
      </c>
      <c r="V270" s="78">
        <f t="shared" si="122"/>
        <v>0</v>
      </c>
      <c r="W270" s="78">
        <f t="shared" si="122"/>
        <v>0</v>
      </c>
      <c r="X270" s="78">
        <f t="shared" si="122"/>
        <v>2</v>
      </c>
      <c r="Y270" s="78">
        <f t="shared" si="122"/>
        <v>0</v>
      </c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 x14ac:dyDescent="0.25">
      <c r="A271" s="9" t="s">
        <v>383</v>
      </c>
      <c r="B271" s="6" t="s">
        <v>384</v>
      </c>
      <c r="C271" s="10">
        <f t="shared" si="121"/>
        <v>4</v>
      </c>
      <c r="D271" s="13"/>
      <c r="E271" s="13"/>
      <c r="F271" s="13"/>
      <c r="G271" s="13">
        <v>4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40" ht="21.75" customHeight="1" x14ac:dyDescent="0.25">
      <c r="A272" s="9" t="s">
        <v>447</v>
      </c>
      <c r="B272" s="6" t="s">
        <v>448</v>
      </c>
      <c r="C272" s="10">
        <f t="shared" si="121"/>
        <v>2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>
        <v>2</v>
      </c>
      <c r="Y272" s="13"/>
    </row>
    <row r="273" spans="1:40" s="86" customFormat="1" ht="30.75" customHeight="1" x14ac:dyDescent="0.25">
      <c r="A273" s="88" t="s">
        <v>587</v>
      </c>
      <c r="B273" s="87" t="s">
        <v>575</v>
      </c>
      <c r="C273" s="78">
        <f>SUM(C274:C277)</f>
        <v>9</v>
      </c>
      <c r="D273" s="78">
        <f t="shared" ref="D273:Y273" si="123">SUM(D274:D277)</f>
        <v>0</v>
      </c>
      <c r="E273" s="78">
        <f t="shared" si="123"/>
        <v>0</v>
      </c>
      <c r="F273" s="78">
        <f t="shared" si="123"/>
        <v>0</v>
      </c>
      <c r="G273" s="78">
        <f t="shared" si="123"/>
        <v>0</v>
      </c>
      <c r="H273" s="78">
        <f t="shared" si="123"/>
        <v>0</v>
      </c>
      <c r="I273" s="78">
        <f t="shared" si="123"/>
        <v>0</v>
      </c>
      <c r="J273" s="78">
        <f t="shared" si="123"/>
        <v>0</v>
      </c>
      <c r="K273" s="78">
        <f t="shared" si="123"/>
        <v>0</v>
      </c>
      <c r="L273" s="78">
        <f t="shared" si="123"/>
        <v>0</v>
      </c>
      <c r="M273" s="78">
        <f t="shared" si="123"/>
        <v>0</v>
      </c>
      <c r="N273" s="78">
        <f t="shared" si="123"/>
        <v>0</v>
      </c>
      <c r="O273" s="78">
        <f t="shared" si="123"/>
        <v>0</v>
      </c>
      <c r="P273" s="78">
        <f t="shared" si="123"/>
        <v>0</v>
      </c>
      <c r="Q273" s="78">
        <f t="shared" si="123"/>
        <v>0</v>
      </c>
      <c r="R273" s="78">
        <f t="shared" si="123"/>
        <v>1</v>
      </c>
      <c r="S273" s="78">
        <f t="shared" si="123"/>
        <v>0</v>
      </c>
      <c r="T273" s="78">
        <f t="shared" si="123"/>
        <v>0</v>
      </c>
      <c r="U273" s="78">
        <f t="shared" si="123"/>
        <v>7</v>
      </c>
      <c r="V273" s="78">
        <f t="shared" si="123"/>
        <v>0</v>
      </c>
      <c r="W273" s="78">
        <f t="shared" si="123"/>
        <v>0</v>
      </c>
      <c r="X273" s="78">
        <f t="shared" si="123"/>
        <v>1</v>
      </c>
      <c r="Y273" s="78">
        <f t="shared" si="123"/>
        <v>0</v>
      </c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ht="31.5" x14ac:dyDescent="0.25">
      <c r="A274" s="9" t="s">
        <v>251</v>
      </c>
      <c r="B274" s="7" t="s">
        <v>252</v>
      </c>
      <c r="C274" s="10">
        <f t="shared" si="121"/>
        <v>2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>
        <v>2</v>
      </c>
      <c r="V274" s="13"/>
      <c r="W274" s="13"/>
      <c r="X274" s="13"/>
      <c r="Y274" s="13"/>
    </row>
    <row r="275" spans="1:40" x14ac:dyDescent="0.25">
      <c r="A275" s="9" t="s">
        <v>449</v>
      </c>
      <c r="B275" s="6" t="s">
        <v>450</v>
      </c>
      <c r="C275" s="10">
        <f t="shared" si="121"/>
        <v>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>
        <v>1</v>
      </c>
      <c r="Y275" s="13"/>
    </row>
    <row r="276" spans="1:40" ht="48.75" customHeight="1" x14ac:dyDescent="0.25">
      <c r="A276" s="9" t="s">
        <v>171</v>
      </c>
      <c r="B276" s="7" t="s">
        <v>172</v>
      </c>
      <c r="C276" s="10">
        <f t="shared" si="121"/>
        <v>1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>
        <v>1</v>
      </c>
      <c r="S276" s="13"/>
      <c r="T276" s="13"/>
      <c r="U276" s="13"/>
      <c r="V276" s="13"/>
      <c r="W276" s="13"/>
      <c r="X276" s="13"/>
      <c r="Y276" s="13"/>
    </row>
    <row r="277" spans="1:40" ht="33.75" customHeight="1" x14ac:dyDescent="0.25">
      <c r="A277" s="9" t="s">
        <v>253</v>
      </c>
      <c r="B277" s="94" t="s">
        <v>254</v>
      </c>
      <c r="C277" s="10">
        <f>SUM(D277:Y277)</f>
        <v>5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>
        <v>5</v>
      </c>
      <c r="V277" s="13"/>
      <c r="W277" s="13"/>
      <c r="X277" s="13"/>
      <c r="Y277" s="13"/>
    </row>
    <row r="278" spans="1:40" s="86" customFormat="1" ht="40.5" customHeight="1" x14ac:dyDescent="0.25">
      <c r="A278" s="92" t="s">
        <v>589</v>
      </c>
      <c r="B278" s="85" t="s">
        <v>588</v>
      </c>
      <c r="C278" s="93">
        <f>SUM(C279:C279)</f>
        <v>2</v>
      </c>
      <c r="D278" s="78">
        <f t="shared" ref="D278:Y278" si="124">SUM(D279:D279)</f>
        <v>0</v>
      </c>
      <c r="E278" s="78">
        <f t="shared" si="124"/>
        <v>0</v>
      </c>
      <c r="F278" s="78">
        <f t="shared" si="124"/>
        <v>0</v>
      </c>
      <c r="G278" s="78">
        <f t="shared" si="124"/>
        <v>2</v>
      </c>
      <c r="H278" s="78">
        <f t="shared" si="124"/>
        <v>0</v>
      </c>
      <c r="I278" s="78">
        <f t="shared" si="124"/>
        <v>0</v>
      </c>
      <c r="J278" s="78">
        <f t="shared" si="124"/>
        <v>0</v>
      </c>
      <c r="K278" s="78">
        <f t="shared" si="124"/>
        <v>0</v>
      </c>
      <c r="L278" s="78">
        <f t="shared" si="124"/>
        <v>0</v>
      </c>
      <c r="M278" s="78">
        <f t="shared" si="124"/>
        <v>0</v>
      </c>
      <c r="N278" s="78">
        <f t="shared" si="124"/>
        <v>0</v>
      </c>
      <c r="O278" s="78">
        <f t="shared" si="124"/>
        <v>0</v>
      </c>
      <c r="P278" s="78">
        <f t="shared" si="124"/>
        <v>0</v>
      </c>
      <c r="Q278" s="78">
        <f t="shared" si="124"/>
        <v>0</v>
      </c>
      <c r="R278" s="78">
        <f t="shared" si="124"/>
        <v>0</v>
      </c>
      <c r="S278" s="78">
        <f t="shared" si="124"/>
        <v>0</v>
      </c>
      <c r="T278" s="78">
        <f t="shared" si="124"/>
        <v>0</v>
      </c>
      <c r="U278" s="78">
        <f t="shared" si="124"/>
        <v>0</v>
      </c>
      <c r="V278" s="78">
        <f t="shared" si="124"/>
        <v>0</v>
      </c>
      <c r="W278" s="78">
        <f t="shared" si="124"/>
        <v>0</v>
      </c>
      <c r="X278" s="78">
        <f t="shared" si="124"/>
        <v>0</v>
      </c>
      <c r="Y278" s="78">
        <f t="shared" si="124"/>
        <v>0</v>
      </c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 ht="25.5" customHeight="1" x14ac:dyDescent="0.25">
      <c r="A279" s="9" t="s">
        <v>385</v>
      </c>
      <c r="B279" s="95" t="s">
        <v>386</v>
      </c>
      <c r="C279" s="10">
        <f t="shared" si="121"/>
        <v>2</v>
      </c>
      <c r="D279" s="13"/>
      <c r="E279" s="13"/>
      <c r="F279" s="13"/>
      <c r="G279" s="13">
        <v>2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40" s="86" customFormat="1" ht="33" customHeight="1" x14ac:dyDescent="0.25">
      <c r="A280" s="84" t="s">
        <v>565</v>
      </c>
      <c r="B280" s="85" t="s">
        <v>590</v>
      </c>
      <c r="C280" s="78">
        <f>SUM(C281:C284)</f>
        <v>73</v>
      </c>
      <c r="D280" s="78">
        <f t="shared" ref="D280:Y280" si="125">SUM(D281:D284)</f>
        <v>0</v>
      </c>
      <c r="E280" s="78">
        <f t="shared" si="125"/>
        <v>22</v>
      </c>
      <c r="F280" s="78">
        <f t="shared" si="125"/>
        <v>8</v>
      </c>
      <c r="G280" s="78">
        <f t="shared" si="125"/>
        <v>0</v>
      </c>
      <c r="H280" s="78">
        <f t="shared" si="125"/>
        <v>2</v>
      </c>
      <c r="I280" s="78">
        <f t="shared" si="125"/>
        <v>2</v>
      </c>
      <c r="J280" s="78">
        <f t="shared" si="125"/>
        <v>1</v>
      </c>
      <c r="K280" s="78">
        <f t="shared" si="125"/>
        <v>0</v>
      </c>
      <c r="L280" s="78">
        <f t="shared" si="125"/>
        <v>0</v>
      </c>
      <c r="M280" s="78">
        <f t="shared" si="125"/>
        <v>0</v>
      </c>
      <c r="N280" s="78">
        <f t="shared" si="125"/>
        <v>0</v>
      </c>
      <c r="O280" s="78">
        <f t="shared" si="125"/>
        <v>0</v>
      </c>
      <c r="P280" s="78">
        <f t="shared" si="125"/>
        <v>2</v>
      </c>
      <c r="Q280" s="78">
        <f t="shared" si="125"/>
        <v>0</v>
      </c>
      <c r="R280" s="78">
        <f t="shared" si="125"/>
        <v>26</v>
      </c>
      <c r="S280" s="78">
        <f t="shared" si="125"/>
        <v>0</v>
      </c>
      <c r="T280" s="78">
        <f t="shared" si="125"/>
        <v>2</v>
      </c>
      <c r="U280" s="78">
        <f t="shared" si="125"/>
        <v>5</v>
      </c>
      <c r="V280" s="78">
        <f t="shared" si="125"/>
        <v>0</v>
      </c>
      <c r="W280" s="78">
        <f t="shared" si="125"/>
        <v>2</v>
      </c>
      <c r="X280" s="78">
        <f t="shared" si="125"/>
        <v>1</v>
      </c>
      <c r="Y280" s="78">
        <f t="shared" si="125"/>
        <v>0</v>
      </c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 ht="24.75" customHeight="1" x14ac:dyDescent="0.25">
      <c r="A281" s="9" t="s">
        <v>168</v>
      </c>
      <c r="B281" s="6" t="s">
        <v>169</v>
      </c>
      <c r="C281" s="10">
        <f t="shared" si="121"/>
        <v>48</v>
      </c>
      <c r="D281" s="13"/>
      <c r="E281" s="13">
        <v>22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>
        <v>1</v>
      </c>
      <c r="Q281" s="13"/>
      <c r="R281" s="13">
        <v>25</v>
      </c>
      <c r="S281" s="13"/>
      <c r="T281" s="13"/>
      <c r="U281" s="13"/>
      <c r="V281" s="13"/>
      <c r="W281" s="13"/>
      <c r="X281" s="13"/>
      <c r="Y281" s="13"/>
    </row>
    <row r="282" spans="1:40" ht="31.5" x14ac:dyDescent="0.25">
      <c r="A282" s="9" t="s">
        <v>246</v>
      </c>
      <c r="B282" s="6" t="s">
        <v>247</v>
      </c>
      <c r="C282" s="10">
        <f t="shared" si="121"/>
        <v>3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>
        <v>2</v>
      </c>
      <c r="U282" s="13"/>
      <c r="V282" s="13"/>
      <c r="W282" s="13">
        <v>1</v>
      </c>
      <c r="X282" s="13"/>
      <c r="Y282" s="13"/>
    </row>
    <row r="283" spans="1:40" x14ac:dyDescent="0.25">
      <c r="A283" s="9" t="s">
        <v>451</v>
      </c>
      <c r="B283" s="6" t="s">
        <v>452</v>
      </c>
      <c r="C283" s="10">
        <f t="shared" si="121"/>
        <v>1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>
        <v>1</v>
      </c>
      <c r="Y283" s="13"/>
    </row>
    <row r="284" spans="1:40" ht="31.5" x14ac:dyDescent="0.25">
      <c r="A284" s="9" t="s">
        <v>121</v>
      </c>
      <c r="B284" s="6" t="s">
        <v>120</v>
      </c>
      <c r="C284" s="10">
        <f t="shared" si="121"/>
        <v>21</v>
      </c>
      <c r="D284" s="13"/>
      <c r="E284" s="13"/>
      <c r="F284" s="13">
        <v>8</v>
      </c>
      <c r="G284" s="13"/>
      <c r="H284" s="13">
        <v>2</v>
      </c>
      <c r="I284" s="13">
        <v>2</v>
      </c>
      <c r="J284" s="13">
        <v>1</v>
      </c>
      <c r="K284" s="13"/>
      <c r="L284" s="13"/>
      <c r="M284" s="13"/>
      <c r="N284" s="13"/>
      <c r="O284" s="13"/>
      <c r="P284" s="13">
        <v>1</v>
      </c>
      <c r="Q284" s="13"/>
      <c r="R284" s="13">
        <v>1</v>
      </c>
      <c r="S284" s="13"/>
      <c r="T284" s="13"/>
      <c r="U284" s="13">
        <v>5</v>
      </c>
      <c r="V284" s="13"/>
      <c r="W284" s="13">
        <v>1</v>
      </c>
      <c r="X284" s="13"/>
      <c r="Y284" s="13"/>
    </row>
    <row r="285" spans="1:40" s="86" customFormat="1" ht="25.5" customHeight="1" x14ac:dyDescent="0.25">
      <c r="A285" s="84" t="s">
        <v>478</v>
      </c>
      <c r="B285" s="85" t="s">
        <v>479</v>
      </c>
      <c r="C285" s="78">
        <f>SUM(C286:C297)</f>
        <v>109</v>
      </c>
      <c r="D285" s="78">
        <f t="shared" ref="D285:Y285" si="126">SUM(D286:D297)</f>
        <v>5</v>
      </c>
      <c r="E285" s="78">
        <f t="shared" si="126"/>
        <v>7</v>
      </c>
      <c r="F285" s="78">
        <f t="shared" si="126"/>
        <v>21</v>
      </c>
      <c r="G285" s="78">
        <f t="shared" si="126"/>
        <v>3</v>
      </c>
      <c r="H285" s="78">
        <f t="shared" si="126"/>
        <v>5</v>
      </c>
      <c r="I285" s="78">
        <f t="shared" si="126"/>
        <v>3</v>
      </c>
      <c r="J285" s="78">
        <f t="shared" si="126"/>
        <v>0</v>
      </c>
      <c r="K285" s="78">
        <f t="shared" si="126"/>
        <v>3</v>
      </c>
      <c r="L285" s="78">
        <f t="shared" si="126"/>
        <v>0</v>
      </c>
      <c r="M285" s="78">
        <f t="shared" si="126"/>
        <v>0</v>
      </c>
      <c r="N285" s="78">
        <f t="shared" si="126"/>
        <v>0</v>
      </c>
      <c r="O285" s="78">
        <f t="shared" si="126"/>
        <v>4</v>
      </c>
      <c r="P285" s="78">
        <f t="shared" si="126"/>
        <v>5</v>
      </c>
      <c r="Q285" s="78">
        <f t="shared" si="126"/>
        <v>0</v>
      </c>
      <c r="R285" s="78">
        <f t="shared" si="126"/>
        <v>9</v>
      </c>
      <c r="S285" s="78">
        <f t="shared" si="126"/>
        <v>0</v>
      </c>
      <c r="T285" s="78">
        <f t="shared" si="126"/>
        <v>0</v>
      </c>
      <c r="U285" s="78">
        <f t="shared" si="126"/>
        <v>32</v>
      </c>
      <c r="V285" s="78">
        <f t="shared" si="126"/>
        <v>2</v>
      </c>
      <c r="W285" s="78">
        <f t="shared" si="126"/>
        <v>1</v>
      </c>
      <c r="X285" s="78">
        <f t="shared" si="126"/>
        <v>7</v>
      </c>
      <c r="Y285" s="78">
        <f t="shared" si="126"/>
        <v>2</v>
      </c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 ht="30.75" customHeight="1" x14ac:dyDescent="0.25">
      <c r="A286" s="9" t="s">
        <v>170</v>
      </c>
      <c r="B286" s="7" t="s">
        <v>64</v>
      </c>
      <c r="C286" s="10">
        <f t="shared" si="121"/>
        <v>16</v>
      </c>
      <c r="D286" s="13"/>
      <c r="E286" s="13">
        <v>5</v>
      </c>
      <c r="F286" s="13"/>
      <c r="G286" s="13"/>
      <c r="H286" s="13"/>
      <c r="I286" s="13">
        <v>2</v>
      </c>
      <c r="J286" s="13"/>
      <c r="K286" s="13"/>
      <c r="L286" s="13"/>
      <c r="M286" s="13"/>
      <c r="N286" s="13"/>
      <c r="O286" s="13"/>
      <c r="P286" s="13"/>
      <c r="Q286" s="13"/>
      <c r="R286" s="13">
        <v>1</v>
      </c>
      <c r="S286" s="13"/>
      <c r="T286" s="13"/>
      <c r="U286" s="13">
        <v>6</v>
      </c>
      <c r="V286" s="13"/>
      <c r="W286" s="13"/>
      <c r="X286" s="13">
        <v>2</v>
      </c>
      <c r="Y286" s="13"/>
    </row>
    <row r="287" spans="1:40" x14ac:dyDescent="0.25">
      <c r="A287" s="9" t="s">
        <v>52</v>
      </c>
      <c r="B287" s="6" t="s">
        <v>51</v>
      </c>
      <c r="C287" s="10">
        <f t="shared" si="121"/>
        <v>1</v>
      </c>
      <c r="D287" s="13"/>
      <c r="E287" s="13"/>
      <c r="F287" s="13"/>
      <c r="G287" s="13"/>
      <c r="H287" s="13"/>
      <c r="I287" s="13">
        <v>1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40" ht="33" customHeight="1" x14ac:dyDescent="0.25">
      <c r="A288" s="9" t="s">
        <v>67</v>
      </c>
      <c r="B288" s="7" t="s">
        <v>68</v>
      </c>
      <c r="C288" s="10">
        <f t="shared" si="121"/>
        <v>10</v>
      </c>
      <c r="D288" s="13"/>
      <c r="E288" s="13"/>
      <c r="F288" s="13"/>
      <c r="G288" s="13"/>
      <c r="H288" s="13"/>
      <c r="I288" s="13"/>
      <c r="J288" s="13"/>
      <c r="K288" s="13">
        <v>1</v>
      </c>
      <c r="L288" s="13"/>
      <c r="M288" s="13"/>
      <c r="N288" s="13"/>
      <c r="O288" s="13"/>
      <c r="P288" s="13"/>
      <c r="Q288" s="13"/>
      <c r="R288" s="13">
        <v>6</v>
      </c>
      <c r="S288" s="13"/>
      <c r="T288" s="13"/>
      <c r="U288" s="13"/>
      <c r="V288" s="13">
        <v>2</v>
      </c>
      <c r="W288" s="13">
        <v>1</v>
      </c>
      <c r="X288" s="13"/>
      <c r="Y288" s="13"/>
    </row>
    <row r="289" spans="1:40" ht="33" customHeight="1" x14ac:dyDescent="0.25">
      <c r="A289" s="9" t="s">
        <v>453</v>
      </c>
      <c r="B289" s="6" t="s">
        <v>454</v>
      </c>
      <c r="C289" s="10">
        <f t="shared" si="121"/>
        <v>1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>
        <v>1</v>
      </c>
      <c r="Y289" s="13"/>
    </row>
    <row r="290" spans="1:40" ht="40.5" customHeight="1" x14ac:dyDescent="0.25">
      <c r="A290" s="9" t="s">
        <v>180</v>
      </c>
      <c r="B290" s="6" t="s">
        <v>181</v>
      </c>
      <c r="C290" s="10">
        <f t="shared" si="121"/>
        <v>2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>
        <v>2</v>
      </c>
      <c r="S290" s="13"/>
      <c r="T290" s="13"/>
      <c r="U290" s="13"/>
      <c r="V290" s="13"/>
      <c r="W290" s="13"/>
      <c r="X290" s="13"/>
      <c r="Y290" s="13"/>
    </row>
    <row r="291" spans="1:40" ht="40.5" customHeight="1" x14ac:dyDescent="0.25">
      <c r="A291" s="9" t="s">
        <v>307</v>
      </c>
      <c r="B291" s="6" t="s">
        <v>308</v>
      </c>
      <c r="C291" s="10">
        <f t="shared" si="121"/>
        <v>8</v>
      </c>
      <c r="D291" s="13"/>
      <c r="E291" s="13"/>
      <c r="F291" s="13">
        <v>8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40" ht="40.5" customHeight="1" x14ac:dyDescent="0.25">
      <c r="A292" s="9" t="s">
        <v>409</v>
      </c>
      <c r="B292" s="6" t="s">
        <v>410</v>
      </c>
      <c r="C292" s="10">
        <f t="shared" si="121"/>
        <v>2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>
        <v>1</v>
      </c>
      <c r="P292" s="13"/>
      <c r="Q292" s="13"/>
      <c r="R292" s="13"/>
      <c r="S292" s="13"/>
      <c r="T292" s="13"/>
      <c r="U292" s="13"/>
      <c r="V292" s="13"/>
      <c r="W292" s="13"/>
      <c r="X292" s="13">
        <v>1</v>
      </c>
      <c r="Y292" s="13"/>
    </row>
    <row r="293" spans="1:40" ht="31.5" customHeight="1" x14ac:dyDescent="0.25">
      <c r="A293" s="9" t="s">
        <v>255</v>
      </c>
      <c r="B293" s="6" t="s">
        <v>256</v>
      </c>
      <c r="C293" s="10">
        <f t="shared" si="121"/>
        <v>5</v>
      </c>
      <c r="D293" s="13"/>
      <c r="E293" s="13"/>
      <c r="F293" s="13">
        <v>4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>
        <v>1</v>
      </c>
      <c r="V293" s="13"/>
      <c r="W293" s="13"/>
      <c r="X293" s="13"/>
      <c r="Y293" s="13"/>
    </row>
    <row r="294" spans="1:40" ht="21.75" customHeight="1" x14ac:dyDescent="0.25">
      <c r="A294" s="9" t="s">
        <v>354</v>
      </c>
      <c r="B294" s="6" t="s">
        <v>355</v>
      </c>
      <c r="C294" s="10">
        <f t="shared" si="121"/>
        <v>2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>
        <v>2</v>
      </c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40" ht="20.25" customHeight="1" x14ac:dyDescent="0.25">
      <c r="A295" s="9" t="s">
        <v>257</v>
      </c>
      <c r="B295" s="2" t="s">
        <v>258</v>
      </c>
      <c r="C295" s="10">
        <f t="shared" si="121"/>
        <v>14</v>
      </c>
      <c r="D295" s="13"/>
      <c r="E295" s="13">
        <v>1</v>
      </c>
      <c r="F295" s="13"/>
      <c r="G295" s="13">
        <v>1</v>
      </c>
      <c r="H295" s="13"/>
      <c r="I295" s="13"/>
      <c r="J295" s="13"/>
      <c r="K295" s="13"/>
      <c r="L295" s="13"/>
      <c r="M295" s="13"/>
      <c r="N295" s="13"/>
      <c r="O295" s="13">
        <v>1</v>
      </c>
      <c r="P295" s="13">
        <v>1</v>
      </c>
      <c r="Q295" s="13"/>
      <c r="R295" s="13"/>
      <c r="S295" s="13"/>
      <c r="T295" s="13"/>
      <c r="U295" s="13">
        <v>8</v>
      </c>
      <c r="V295" s="13"/>
      <c r="W295" s="13"/>
      <c r="X295" s="13">
        <v>1</v>
      </c>
      <c r="Y295" s="13">
        <v>1</v>
      </c>
    </row>
    <row r="296" spans="1:40" ht="20.25" customHeight="1" x14ac:dyDescent="0.25">
      <c r="A296" s="9" t="s">
        <v>259</v>
      </c>
      <c r="B296" s="2" t="s">
        <v>260</v>
      </c>
      <c r="C296" s="10">
        <f t="shared" si="121"/>
        <v>6</v>
      </c>
      <c r="D296" s="13"/>
      <c r="E296" s="13"/>
      <c r="F296" s="13"/>
      <c r="G296" s="13">
        <v>2</v>
      </c>
      <c r="H296" s="13"/>
      <c r="I296" s="13"/>
      <c r="J296" s="13"/>
      <c r="K296" s="13"/>
      <c r="L296" s="13"/>
      <c r="M296" s="13"/>
      <c r="N296" s="13"/>
      <c r="O296" s="13">
        <v>1</v>
      </c>
      <c r="P296" s="13"/>
      <c r="Q296" s="13"/>
      <c r="R296" s="13"/>
      <c r="S296" s="13"/>
      <c r="T296" s="13"/>
      <c r="U296" s="13">
        <v>2</v>
      </c>
      <c r="V296" s="13"/>
      <c r="W296" s="13"/>
      <c r="X296" s="13"/>
      <c r="Y296" s="13">
        <v>1</v>
      </c>
    </row>
    <row r="297" spans="1:40" ht="20.25" customHeight="1" x14ac:dyDescent="0.25">
      <c r="A297" s="9" t="s">
        <v>71</v>
      </c>
      <c r="B297" s="7" t="s">
        <v>72</v>
      </c>
      <c r="C297" s="10">
        <f t="shared" si="121"/>
        <v>42</v>
      </c>
      <c r="D297" s="13">
        <v>5</v>
      </c>
      <c r="E297" s="13">
        <v>1</v>
      </c>
      <c r="F297" s="13">
        <v>9</v>
      </c>
      <c r="G297" s="13"/>
      <c r="H297" s="13">
        <v>5</v>
      </c>
      <c r="I297" s="13"/>
      <c r="J297" s="13"/>
      <c r="K297" s="13">
        <v>2</v>
      </c>
      <c r="L297" s="13"/>
      <c r="M297" s="13"/>
      <c r="N297" s="13"/>
      <c r="O297" s="13">
        <v>1</v>
      </c>
      <c r="P297" s="13">
        <v>2</v>
      </c>
      <c r="Q297" s="13"/>
      <c r="R297" s="13"/>
      <c r="S297" s="13"/>
      <c r="T297" s="13"/>
      <c r="U297" s="13">
        <v>15</v>
      </c>
      <c r="V297" s="13"/>
      <c r="W297" s="13"/>
      <c r="X297" s="13">
        <v>2</v>
      </c>
      <c r="Y297" s="13"/>
    </row>
    <row r="298" spans="1:40" s="86" customFormat="1" ht="20.25" customHeight="1" x14ac:dyDescent="0.25">
      <c r="A298" s="84" t="s">
        <v>516</v>
      </c>
      <c r="B298" s="87" t="s">
        <v>517</v>
      </c>
      <c r="C298" s="78">
        <f>SUM(C299:C299)</f>
        <v>1</v>
      </c>
      <c r="D298" s="78">
        <f t="shared" ref="D298:P298" si="127">SUM(D299:D299)</f>
        <v>0</v>
      </c>
      <c r="E298" s="78">
        <f t="shared" si="127"/>
        <v>0</v>
      </c>
      <c r="F298" s="78">
        <f t="shared" si="127"/>
        <v>0</v>
      </c>
      <c r="G298" s="78">
        <f t="shared" si="127"/>
        <v>0</v>
      </c>
      <c r="H298" s="78">
        <f t="shared" si="127"/>
        <v>0</v>
      </c>
      <c r="I298" s="78">
        <f t="shared" si="127"/>
        <v>0</v>
      </c>
      <c r="J298" s="78">
        <f t="shared" si="127"/>
        <v>0</v>
      </c>
      <c r="K298" s="78">
        <f t="shared" si="127"/>
        <v>0</v>
      </c>
      <c r="L298" s="78">
        <f t="shared" si="127"/>
        <v>0</v>
      </c>
      <c r="M298" s="78">
        <f t="shared" si="127"/>
        <v>0</v>
      </c>
      <c r="N298" s="78">
        <f t="shared" si="127"/>
        <v>0</v>
      </c>
      <c r="O298" s="78">
        <f t="shared" si="127"/>
        <v>0</v>
      </c>
      <c r="P298" s="78">
        <f t="shared" si="127"/>
        <v>0</v>
      </c>
      <c r="Q298" s="78">
        <f>SUM(Q299:Q299)</f>
        <v>0</v>
      </c>
      <c r="R298" s="78">
        <f t="shared" ref="R298" si="128">SUM(R299:R299)</f>
        <v>0</v>
      </c>
      <c r="S298" s="78">
        <f t="shared" ref="S298" si="129">SUM(S299:S299)</f>
        <v>0</v>
      </c>
      <c r="T298" s="78">
        <f t="shared" ref="T298" si="130">SUM(T299:T299)</f>
        <v>0</v>
      </c>
      <c r="U298" s="78">
        <f t="shared" ref="U298" si="131">SUM(U299:U299)</f>
        <v>1</v>
      </c>
      <c r="V298" s="78">
        <f t="shared" ref="V298" si="132">SUM(V299:V299)</f>
        <v>0</v>
      </c>
      <c r="W298" s="78">
        <f t="shared" ref="W298" si="133">SUM(W299:W299)</f>
        <v>0</v>
      </c>
      <c r="X298" s="78">
        <f t="shared" ref="X298" si="134">SUM(X299:X299)</f>
        <v>0</v>
      </c>
      <c r="Y298" s="78">
        <f t="shared" ref="Y298" si="135">SUM(Y299:Y299)</f>
        <v>0</v>
      </c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 ht="20.25" customHeight="1" x14ac:dyDescent="0.25">
      <c r="A299" s="9" t="s">
        <v>262</v>
      </c>
      <c r="B299" s="6" t="s">
        <v>263</v>
      </c>
      <c r="C299" s="10">
        <f t="shared" si="121"/>
        <v>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>
        <v>1</v>
      </c>
      <c r="V299" s="13"/>
      <c r="W299" s="13"/>
      <c r="X299" s="13"/>
      <c r="Y299" s="13"/>
    </row>
    <row r="300" spans="1:40" s="86" customFormat="1" ht="28.5" customHeight="1" x14ac:dyDescent="0.25">
      <c r="A300" s="84" t="s">
        <v>518</v>
      </c>
      <c r="B300" s="85" t="s">
        <v>519</v>
      </c>
      <c r="C300" s="78">
        <f>SUM(C301:C304)</f>
        <v>54</v>
      </c>
      <c r="D300" s="78">
        <f t="shared" ref="D300:Y300" si="136">SUM(D301:D304)</f>
        <v>20</v>
      </c>
      <c r="E300" s="78">
        <f t="shared" si="136"/>
        <v>0</v>
      </c>
      <c r="F300" s="78">
        <f t="shared" si="136"/>
        <v>0</v>
      </c>
      <c r="G300" s="78">
        <f t="shared" si="136"/>
        <v>15</v>
      </c>
      <c r="H300" s="78">
        <f t="shared" si="136"/>
        <v>0</v>
      </c>
      <c r="I300" s="78">
        <f t="shared" si="136"/>
        <v>1</v>
      </c>
      <c r="J300" s="78">
        <f t="shared" si="136"/>
        <v>3</v>
      </c>
      <c r="K300" s="78">
        <f t="shared" si="136"/>
        <v>1</v>
      </c>
      <c r="L300" s="78">
        <f t="shared" si="136"/>
        <v>0</v>
      </c>
      <c r="M300" s="78">
        <f t="shared" si="136"/>
        <v>0</v>
      </c>
      <c r="N300" s="78">
        <f t="shared" si="136"/>
        <v>0</v>
      </c>
      <c r="O300" s="78">
        <f t="shared" si="136"/>
        <v>0</v>
      </c>
      <c r="P300" s="78">
        <f t="shared" si="136"/>
        <v>1</v>
      </c>
      <c r="Q300" s="78">
        <f t="shared" si="136"/>
        <v>0</v>
      </c>
      <c r="R300" s="78">
        <f t="shared" si="136"/>
        <v>4</v>
      </c>
      <c r="S300" s="78">
        <f t="shared" si="136"/>
        <v>0</v>
      </c>
      <c r="T300" s="78">
        <f t="shared" si="136"/>
        <v>2</v>
      </c>
      <c r="U300" s="78">
        <f t="shared" si="136"/>
        <v>2</v>
      </c>
      <c r="V300" s="78">
        <f t="shared" si="136"/>
        <v>0</v>
      </c>
      <c r="W300" s="78">
        <f t="shared" si="136"/>
        <v>0</v>
      </c>
      <c r="X300" s="78">
        <f t="shared" si="136"/>
        <v>3</v>
      </c>
      <c r="Y300" s="78">
        <f t="shared" si="136"/>
        <v>2</v>
      </c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1:40" ht="19.5" customHeight="1" x14ac:dyDescent="0.25">
      <c r="A301" s="9" t="s">
        <v>127</v>
      </c>
      <c r="B301" s="6" t="s">
        <v>126</v>
      </c>
      <c r="C301" s="10">
        <f t="shared" si="121"/>
        <v>1</v>
      </c>
      <c r="D301" s="13"/>
      <c r="E301" s="13"/>
      <c r="F301" s="13"/>
      <c r="G301" s="13"/>
      <c r="H301" s="13"/>
      <c r="I301" s="13"/>
      <c r="J301" s="13"/>
      <c r="K301" s="13">
        <v>1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40" ht="30" customHeight="1" x14ac:dyDescent="0.25">
      <c r="A302" s="9" t="s">
        <v>455</v>
      </c>
      <c r="B302" s="6" t="s">
        <v>456</v>
      </c>
      <c r="C302" s="10">
        <f t="shared" si="121"/>
        <v>1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>
        <v>1</v>
      </c>
      <c r="Y302" s="13"/>
    </row>
    <row r="303" spans="1:40" ht="20.25" customHeight="1" x14ac:dyDescent="0.25">
      <c r="A303" s="9" t="s">
        <v>571</v>
      </c>
      <c r="B303" s="6" t="s">
        <v>572</v>
      </c>
      <c r="C303" s="10">
        <f t="shared" si="121"/>
        <v>3</v>
      </c>
      <c r="D303" s="13"/>
      <c r="E303" s="13"/>
      <c r="F303" s="13"/>
      <c r="G303" s="13"/>
      <c r="H303" s="13"/>
      <c r="I303" s="13"/>
      <c r="J303" s="13">
        <v>3</v>
      </c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40" ht="21" customHeight="1" x14ac:dyDescent="0.25">
      <c r="A304" s="9" t="s">
        <v>124</v>
      </c>
      <c r="B304" s="7" t="s">
        <v>125</v>
      </c>
      <c r="C304" s="10">
        <f t="shared" si="121"/>
        <v>49</v>
      </c>
      <c r="D304" s="13">
        <v>20</v>
      </c>
      <c r="E304" s="13"/>
      <c r="F304" s="13"/>
      <c r="G304" s="13">
        <v>15</v>
      </c>
      <c r="H304" s="13"/>
      <c r="I304" s="13">
        <v>1</v>
      </c>
      <c r="J304" s="13"/>
      <c r="K304" s="13"/>
      <c r="L304" s="13"/>
      <c r="M304" s="13"/>
      <c r="N304" s="13"/>
      <c r="O304" s="13"/>
      <c r="P304" s="13">
        <v>1</v>
      </c>
      <c r="Q304" s="13"/>
      <c r="R304" s="13">
        <v>4</v>
      </c>
      <c r="S304" s="13"/>
      <c r="T304" s="13">
        <v>2</v>
      </c>
      <c r="U304" s="13">
        <v>2</v>
      </c>
      <c r="V304" s="13"/>
      <c r="W304" s="13"/>
      <c r="X304" s="13">
        <v>2</v>
      </c>
      <c r="Y304" s="13">
        <v>2</v>
      </c>
    </row>
    <row r="305" spans="1:40" s="86" customFormat="1" ht="27.75" customHeight="1" x14ac:dyDescent="0.25">
      <c r="A305" s="84" t="s">
        <v>577</v>
      </c>
      <c r="B305" s="87" t="s">
        <v>578</v>
      </c>
      <c r="C305" s="78">
        <f>SUM(C306:C306)</f>
        <v>2</v>
      </c>
      <c r="D305" s="78">
        <f t="shared" ref="D305:Y305" si="137">SUM(D306:D306)</f>
        <v>0</v>
      </c>
      <c r="E305" s="78">
        <f t="shared" si="137"/>
        <v>0</v>
      </c>
      <c r="F305" s="78">
        <f t="shared" si="137"/>
        <v>0</v>
      </c>
      <c r="G305" s="78">
        <f t="shared" si="137"/>
        <v>0</v>
      </c>
      <c r="H305" s="78">
        <f t="shared" si="137"/>
        <v>0</v>
      </c>
      <c r="I305" s="78">
        <f t="shared" si="137"/>
        <v>0</v>
      </c>
      <c r="J305" s="78">
        <f t="shared" si="137"/>
        <v>0</v>
      </c>
      <c r="K305" s="78">
        <f t="shared" si="137"/>
        <v>0</v>
      </c>
      <c r="L305" s="78">
        <f t="shared" si="137"/>
        <v>0</v>
      </c>
      <c r="M305" s="78">
        <f t="shared" si="137"/>
        <v>0</v>
      </c>
      <c r="N305" s="78">
        <f t="shared" si="137"/>
        <v>0</v>
      </c>
      <c r="O305" s="78">
        <f t="shared" si="137"/>
        <v>0</v>
      </c>
      <c r="P305" s="78">
        <f t="shared" si="137"/>
        <v>0</v>
      </c>
      <c r="Q305" s="78">
        <f t="shared" si="137"/>
        <v>0</v>
      </c>
      <c r="R305" s="78">
        <f t="shared" si="137"/>
        <v>0</v>
      </c>
      <c r="S305" s="78">
        <f t="shared" si="137"/>
        <v>0</v>
      </c>
      <c r="T305" s="78">
        <f t="shared" si="137"/>
        <v>0</v>
      </c>
      <c r="U305" s="78">
        <f t="shared" si="137"/>
        <v>0</v>
      </c>
      <c r="V305" s="78">
        <f t="shared" si="137"/>
        <v>0</v>
      </c>
      <c r="W305" s="78">
        <f t="shared" si="137"/>
        <v>0</v>
      </c>
      <c r="X305" s="78">
        <f t="shared" si="137"/>
        <v>2</v>
      </c>
      <c r="Y305" s="78">
        <f t="shared" si="137"/>
        <v>0</v>
      </c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1:40" ht="20.25" customHeight="1" x14ac:dyDescent="0.25">
      <c r="A306" s="9" t="s">
        <v>457</v>
      </c>
      <c r="B306" s="7" t="s">
        <v>458</v>
      </c>
      <c r="C306" s="10">
        <f t="shared" si="121"/>
        <v>2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>
        <v>2</v>
      </c>
      <c r="Y306" s="13"/>
    </row>
    <row r="307" spans="1:40" s="86" customFormat="1" ht="20.25" customHeight="1" x14ac:dyDescent="0.25">
      <c r="A307" s="84" t="s">
        <v>591</v>
      </c>
      <c r="B307" s="87" t="s">
        <v>592</v>
      </c>
      <c r="C307" s="78">
        <f>SUM(C308:C308)</f>
        <v>2</v>
      </c>
      <c r="D307" s="78">
        <f t="shared" ref="D307:Y307" si="138">SUM(D308:D308)</f>
        <v>0</v>
      </c>
      <c r="E307" s="78">
        <f t="shared" si="138"/>
        <v>0</v>
      </c>
      <c r="F307" s="78">
        <f t="shared" si="138"/>
        <v>0</v>
      </c>
      <c r="G307" s="78">
        <f t="shared" si="138"/>
        <v>0</v>
      </c>
      <c r="H307" s="78">
        <f t="shared" si="138"/>
        <v>0</v>
      </c>
      <c r="I307" s="78">
        <f t="shared" si="138"/>
        <v>0</v>
      </c>
      <c r="J307" s="78">
        <f t="shared" si="138"/>
        <v>0</v>
      </c>
      <c r="K307" s="78">
        <f t="shared" si="138"/>
        <v>0</v>
      </c>
      <c r="L307" s="78">
        <f t="shared" si="138"/>
        <v>0</v>
      </c>
      <c r="M307" s="78">
        <f t="shared" si="138"/>
        <v>0</v>
      </c>
      <c r="N307" s="78">
        <f t="shared" si="138"/>
        <v>0</v>
      </c>
      <c r="O307" s="78">
        <f t="shared" si="138"/>
        <v>0</v>
      </c>
      <c r="P307" s="78">
        <f t="shared" si="138"/>
        <v>2</v>
      </c>
      <c r="Q307" s="78">
        <f t="shared" si="138"/>
        <v>0</v>
      </c>
      <c r="R307" s="78">
        <f t="shared" si="138"/>
        <v>0</v>
      </c>
      <c r="S307" s="78">
        <f t="shared" si="138"/>
        <v>0</v>
      </c>
      <c r="T307" s="78">
        <f t="shared" si="138"/>
        <v>0</v>
      </c>
      <c r="U307" s="78">
        <f t="shared" si="138"/>
        <v>0</v>
      </c>
      <c r="V307" s="78">
        <f t="shared" si="138"/>
        <v>0</v>
      </c>
      <c r="W307" s="78">
        <f t="shared" si="138"/>
        <v>0</v>
      </c>
      <c r="X307" s="78">
        <f t="shared" si="138"/>
        <v>0</v>
      </c>
      <c r="Y307" s="78">
        <f t="shared" si="138"/>
        <v>0</v>
      </c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</row>
    <row r="308" spans="1:40" ht="24" customHeight="1" x14ac:dyDescent="0.25">
      <c r="A308" s="9" t="s">
        <v>352</v>
      </c>
      <c r="B308" s="6" t="s">
        <v>353</v>
      </c>
      <c r="C308" s="10">
        <f t="shared" si="121"/>
        <v>2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>
        <v>2</v>
      </c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40" s="86" customFormat="1" ht="29.25" customHeight="1" x14ac:dyDescent="0.25">
      <c r="A309" s="84" t="s">
        <v>520</v>
      </c>
      <c r="B309" s="85" t="s">
        <v>593</v>
      </c>
      <c r="C309" s="78">
        <f>SUM(C310:C314)</f>
        <v>29</v>
      </c>
      <c r="D309" s="78">
        <f t="shared" ref="D309:Y309" si="139">SUM(D310:D314)</f>
        <v>0</v>
      </c>
      <c r="E309" s="78">
        <f t="shared" si="139"/>
        <v>0</v>
      </c>
      <c r="F309" s="78">
        <f t="shared" si="139"/>
        <v>0</v>
      </c>
      <c r="G309" s="78">
        <f t="shared" si="139"/>
        <v>2</v>
      </c>
      <c r="H309" s="78">
        <f t="shared" si="139"/>
        <v>0</v>
      </c>
      <c r="I309" s="78">
        <f t="shared" si="139"/>
        <v>2</v>
      </c>
      <c r="J309" s="78">
        <f t="shared" si="139"/>
        <v>2</v>
      </c>
      <c r="K309" s="78">
        <f t="shared" si="139"/>
        <v>3</v>
      </c>
      <c r="L309" s="78">
        <f t="shared" si="139"/>
        <v>0</v>
      </c>
      <c r="M309" s="78">
        <f t="shared" si="139"/>
        <v>0</v>
      </c>
      <c r="N309" s="78">
        <f t="shared" si="139"/>
        <v>0</v>
      </c>
      <c r="O309" s="78">
        <f t="shared" si="139"/>
        <v>1</v>
      </c>
      <c r="P309" s="78">
        <f t="shared" si="139"/>
        <v>0</v>
      </c>
      <c r="Q309" s="78">
        <f t="shared" si="139"/>
        <v>0</v>
      </c>
      <c r="R309" s="78">
        <f t="shared" si="139"/>
        <v>0</v>
      </c>
      <c r="S309" s="78">
        <f t="shared" si="139"/>
        <v>0</v>
      </c>
      <c r="T309" s="78">
        <f t="shared" si="139"/>
        <v>2</v>
      </c>
      <c r="U309" s="78">
        <f t="shared" si="139"/>
        <v>3</v>
      </c>
      <c r="V309" s="78">
        <f t="shared" si="139"/>
        <v>10</v>
      </c>
      <c r="W309" s="78">
        <f t="shared" si="139"/>
        <v>0</v>
      </c>
      <c r="X309" s="78">
        <f t="shared" si="139"/>
        <v>2</v>
      </c>
      <c r="Y309" s="78">
        <f t="shared" si="139"/>
        <v>2</v>
      </c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</row>
    <row r="310" spans="1:40" ht="31.5" customHeight="1" x14ac:dyDescent="0.25">
      <c r="A310" s="9" t="s">
        <v>53</v>
      </c>
      <c r="B310" s="6" t="s">
        <v>55</v>
      </c>
      <c r="C310" s="10">
        <f t="shared" si="121"/>
        <v>2</v>
      </c>
      <c r="D310" s="13"/>
      <c r="E310" s="13"/>
      <c r="F310" s="13"/>
      <c r="G310" s="13"/>
      <c r="H310" s="13"/>
      <c r="I310" s="13">
        <v>2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40" ht="21.75" customHeight="1" x14ac:dyDescent="0.25">
      <c r="A311" s="9" t="s">
        <v>54</v>
      </c>
      <c r="B311" s="6" t="s">
        <v>56</v>
      </c>
      <c r="C311" s="10">
        <f t="shared" si="121"/>
        <v>18</v>
      </c>
      <c r="D311" s="13"/>
      <c r="E311" s="13"/>
      <c r="F311" s="13"/>
      <c r="G311" s="13"/>
      <c r="H311" s="13"/>
      <c r="I311" s="13"/>
      <c r="J311" s="13"/>
      <c r="K311" s="13">
        <v>3</v>
      </c>
      <c r="L311" s="13"/>
      <c r="M311" s="13"/>
      <c r="N311" s="13"/>
      <c r="O311" s="13">
        <v>1</v>
      </c>
      <c r="P311" s="13"/>
      <c r="Q311" s="13"/>
      <c r="R311" s="13"/>
      <c r="S311" s="13"/>
      <c r="T311" s="13">
        <v>2</v>
      </c>
      <c r="U311" s="13"/>
      <c r="V311" s="13">
        <v>10</v>
      </c>
      <c r="W311" s="13"/>
      <c r="X311" s="13">
        <v>2</v>
      </c>
      <c r="Y311" s="13"/>
    </row>
    <row r="312" spans="1:40" ht="21.75" customHeight="1" x14ac:dyDescent="0.25">
      <c r="A312" s="9" t="s">
        <v>264</v>
      </c>
      <c r="B312" s="6" t="s">
        <v>265</v>
      </c>
      <c r="C312" s="10">
        <f t="shared" si="121"/>
        <v>4</v>
      </c>
      <c r="D312" s="13"/>
      <c r="E312" s="13"/>
      <c r="F312" s="13"/>
      <c r="G312" s="13"/>
      <c r="H312" s="13"/>
      <c r="I312" s="13"/>
      <c r="J312" s="13">
        <v>1</v>
      </c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>
        <v>1</v>
      </c>
      <c r="V312" s="13"/>
      <c r="W312" s="13"/>
      <c r="X312" s="13"/>
      <c r="Y312" s="13">
        <v>2</v>
      </c>
    </row>
    <row r="313" spans="1:40" ht="21.75" customHeight="1" x14ac:dyDescent="0.25">
      <c r="A313" s="9" t="s">
        <v>380</v>
      </c>
      <c r="B313" s="2" t="s">
        <v>379</v>
      </c>
      <c r="C313" s="10">
        <f t="shared" si="121"/>
        <v>2</v>
      </c>
      <c r="D313" s="13"/>
      <c r="E313" s="13"/>
      <c r="F313" s="13"/>
      <c r="G313" s="13">
        <v>2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40" ht="21.75" customHeight="1" x14ac:dyDescent="0.25">
      <c r="A314" s="9" t="s">
        <v>267</v>
      </c>
      <c r="B314" s="6" t="s">
        <v>266</v>
      </c>
      <c r="C314" s="10">
        <f t="shared" si="121"/>
        <v>3</v>
      </c>
      <c r="D314" s="13"/>
      <c r="E314" s="13"/>
      <c r="F314" s="13"/>
      <c r="G314" s="13"/>
      <c r="H314" s="13"/>
      <c r="I314" s="13"/>
      <c r="J314" s="13">
        <v>1</v>
      </c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>
        <v>2</v>
      </c>
      <c r="V314" s="13"/>
      <c r="W314" s="13"/>
      <c r="X314" s="13"/>
      <c r="Y314" s="13"/>
    </row>
    <row r="315" spans="1:40" s="86" customFormat="1" ht="21.75" customHeight="1" x14ac:dyDescent="0.25">
      <c r="A315" s="84" t="s">
        <v>594</v>
      </c>
      <c r="B315" s="85" t="s">
        <v>595</v>
      </c>
      <c r="C315" s="78">
        <f>SUM(C316:C317)</f>
        <v>106</v>
      </c>
      <c r="D315" s="78">
        <f t="shared" ref="D315:Y315" si="140">SUM(D316:D317)</f>
        <v>0</v>
      </c>
      <c r="E315" s="78">
        <f t="shared" si="140"/>
        <v>0</v>
      </c>
      <c r="F315" s="78">
        <f t="shared" si="140"/>
        <v>0</v>
      </c>
      <c r="G315" s="78">
        <f t="shared" si="140"/>
        <v>0</v>
      </c>
      <c r="H315" s="78">
        <f t="shared" si="140"/>
        <v>0</v>
      </c>
      <c r="I315" s="78">
        <f t="shared" si="140"/>
        <v>0</v>
      </c>
      <c r="J315" s="78">
        <f t="shared" si="140"/>
        <v>2</v>
      </c>
      <c r="K315" s="78">
        <f t="shared" si="140"/>
        <v>0</v>
      </c>
      <c r="L315" s="78">
        <f t="shared" si="140"/>
        <v>0</v>
      </c>
      <c r="M315" s="78">
        <f t="shared" si="140"/>
        <v>0</v>
      </c>
      <c r="N315" s="78">
        <f t="shared" si="140"/>
        <v>0</v>
      </c>
      <c r="O315" s="78">
        <f t="shared" si="140"/>
        <v>100</v>
      </c>
      <c r="P315" s="78">
        <f t="shared" si="140"/>
        <v>2</v>
      </c>
      <c r="Q315" s="78">
        <f t="shared" si="140"/>
        <v>0</v>
      </c>
      <c r="R315" s="78">
        <f t="shared" si="140"/>
        <v>2</v>
      </c>
      <c r="S315" s="78">
        <f t="shared" si="140"/>
        <v>0</v>
      </c>
      <c r="T315" s="78">
        <f t="shared" si="140"/>
        <v>0</v>
      </c>
      <c r="U315" s="78">
        <f t="shared" si="140"/>
        <v>0</v>
      </c>
      <c r="V315" s="78">
        <f t="shared" si="140"/>
        <v>0</v>
      </c>
      <c r="W315" s="78">
        <f t="shared" si="140"/>
        <v>0</v>
      </c>
      <c r="X315" s="78">
        <f t="shared" si="140"/>
        <v>0</v>
      </c>
      <c r="Y315" s="78">
        <f t="shared" si="140"/>
        <v>0</v>
      </c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ht="21.75" customHeight="1" x14ac:dyDescent="0.25">
      <c r="A316" s="9" t="s">
        <v>411</v>
      </c>
      <c r="B316" s="6" t="s">
        <v>412</v>
      </c>
      <c r="C316" s="10">
        <f t="shared" si="121"/>
        <v>102</v>
      </c>
      <c r="D316" s="13"/>
      <c r="E316" s="13"/>
      <c r="F316" s="13"/>
      <c r="G316" s="13"/>
      <c r="H316" s="13"/>
      <c r="I316" s="13"/>
      <c r="J316" s="13">
        <v>2</v>
      </c>
      <c r="K316" s="13"/>
      <c r="L316" s="13"/>
      <c r="M316" s="13"/>
      <c r="N316" s="13"/>
      <c r="O316" s="13">
        <v>100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40" ht="29.25" customHeight="1" x14ac:dyDescent="0.25">
      <c r="A317" s="9" t="s">
        <v>177</v>
      </c>
      <c r="B317" s="7" t="s">
        <v>178</v>
      </c>
      <c r="C317" s="10">
        <f t="shared" si="121"/>
        <v>4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>
        <v>2</v>
      </c>
      <c r="Q317" s="13"/>
      <c r="R317" s="13">
        <v>2</v>
      </c>
      <c r="S317" s="13"/>
      <c r="T317" s="13"/>
      <c r="U317" s="13"/>
      <c r="V317" s="13"/>
      <c r="W317" s="13"/>
      <c r="X317" s="13"/>
      <c r="Y317" s="13"/>
    </row>
    <row r="318" spans="1:40" s="21" customFormat="1" ht="33" customHeight="1" x14ac:dyDescent="0.25">
      <c r="A318" s="39"/>
      <c r="B318" s="59" t="s">
        <v>524</v>
      </c>
      <c r="C318" s="41">
        <f>SUM(C319:C319)</f>
        <v>10</v>
      </c>
      <c r="D318" s="41">
        <f t="shared" ref="D318:Y319" si="141">SUM(D319:D319)</f>
        <v>0</v>
      </c>
      <c r="E318" s="41">
        <f t="shared" si="141"/>
        <v>0</v>
      </c>
      <c r="F318" s="41">
        <f t="shared" si="141"/>
        <v>0</v>
      </c>
      <c r="G318" s="41">
        <f t="shared" si="141"/>
        <v>0</v>
      </c>
      <c r="H318" s="41">
        <f t="shared" si="141"/>
        <v>0</v>
      </c>
      <c r="I318" s="41">
        <f t="shared" si="141"/>
        <v>3</v>
      </c>
      <c r="J318" s="41">
        <f t="shared" si="141"/>
        <v>0</v>
      </c>
      <c r="K318" s="41">
        <f t="shared" si="141"/>
        <v>0</v>
      </c>
      <c r="L318" s="41">
        <f t="shared" si="141"/>
        <v>0</v>
      </c>
      <c r="M318" s="41">
        <f t="shared" si="141"/>
        <v>0</v>
      </c>
      <c r="N318" s="41">
        <f t="shared" si="141"/>
        <v>0</v>
      </c>
      <c r="O318" s="41">
        <f t="shared" si="141"/>
        <v>0</v>
      </c>
      <c r="P318" s="41">
        <f t="shared" si="141"/>
        <v>0</v>
      </c>
      <c r="Q318" s="41">
        <f t="shared" si="141"/>
        <v>0</v>
      </c>
      <c r="R318" s="41">
        <f t="shared" si="141"/>
        <v>0</v>
      </c>
      <c r="S318" s="41">
        <f t="shared" si="141"/>
        <v>0</v>
      </c>
      <c r="T318" s="41">
        <f t="shared" si="141"/>
        <v>2</v>
      </c>
      <c r="U318" s="41">
        <f t="shared" si="141"/>
        <v>0</v>
      </c>
      <c r="V318" s="41">
        <f t="shared" si="141"/>
        <v>0</v>
      </c>
      <c r="W318" s="41">
        <f t="shared" si="141"/>
        <v>0</v>
      </c>
      <c r="X318" s="41">
        <f t="shared" si="141"/>
        <v>3</v>
      </c>
      <c r="Y318" s="41">
        <f t="shared" si="141"/>
        <v>2</v>
      </c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86" customFormat="1" ht="22.5" customHeight="1" x14ac:dyDescent="0.25">
      <c r="A319" s="84" t="s">
        <v>529</v>
      </c>
      <c r="B319" s="87" t="s">
        <v>530</v>
      </c>
      <c r="C319" s="78">
        <f>SUM(C320:C320)</f>
        <v>10</v>
      </c>
      <c r="D319" s="78">
        <f t="shared" si="141"/>
        <v>0</v>
      </c>
      <c r="E319" s="78">
        <f t="shared" si="141"/>
        <v>0</v>
      </c>
      <c r="F319" s="78">
        <f t="shared" si="141"/>
        <v>0</v>
      </c>
      <c r="G319" s="78">
        <f t="shared" si="141"/>
        <v>0</v>
      </c>
      <c r="H319" s="78">
        <f t="shared" si="141"/>
        <v>0</v>
      </c>
      <c r="I319" s="78">
        <f t="shared" si="141"/>
        <v>3</v>
      </c>
      <c r="J319" s="78">
        <f t="shared" si="141"/>
        <v>0</v>
      </c>
      <c r="K319" s="78">
        <f t="shared" si="141"/>
        <v>0</v>
      </c>
      <c r="L319" s="78">
        <f t="shared" si="141"/>
        <v>0</v>
      </c>
      <c r="M319" s="78">
        <f t="shared" si="141"/>
        <v>0</v>
      </c>
      <c r="N319" s="78">
        <f t="shared" si="141"/>
        <v>0</v>
      </c>
      <c r="O319" s="78">
        <f t="shared" si="141"/>
        <v>0</v>
      </c>
      <c r="P319" s="78">
        <f t="shared" si="141"/>
        <v>0</v>
      </c>
      <c r="Q319" s="78">
        <f t="shared" si="141"/>
        <v>0</v>
      </c>
      <c r="R319" s="78">
        <f t="shared" si="141"/>
        <v>0</v>
      </c>
      <c r="S319" s="78">
        <f t="shared" si="141"/>
        <v>0</v>
      </c>
      <c r="T319" s="78">
        <f t="shared" si="141"/>
        <v>2</v>
      </c>
      <c r="U319" s="78">
        <f t="shared" si="141"/>
        <v>0</v>
      </c>
      <c r="V319" s="78">
        <f t="shared" si="141"/>
        <v>0</v>
      </c>
      <c r="W319" s="78">
        <f t="shared" si="141"/>
        <v>0</v>
      </c>
      <c r="X319" s="78">
        <f t="shared" si="141"/>
        <v>3</v>
      </c>
      <c r="Y319" s="78">
        <f t="shared" si="141"/>
        <v>2</v>
      </c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36.75" customHeight="1" x14ac:dyDescent="0.25">
      <c r="A320" s="9" t="s">
        <v>141</v>
      </c>
      <c r="B320" s="6" t="s">
        <v>142</v>
      </c>
      <c r="C320" s="10">
        <f t="shared" si="121"/>
        <v>10</v>
      </c>
      <c r="D320" s="13"/>
      <c r="E320" s="13"/>
      <c r="F320" s="13"/>
      <c r="G320" s="13"/>
      <c r="H320" s="13"/>
      <c r="I320" s="13">
        <v>3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>
        <v>2</v>
      </c>
      <c r="U320" s="13"/>
      <c r="V320" s="13"/>
      <c r="W320" s="13"/>
      <c r="X320" s="13">
        <v>3</v>
      </c>
      <c r="Y320" s="13">
        <v>2</v>
      </c>
    </row>
    <row r="321" spans="1:40" s="21" customFormat="1" ht="36.75" customHeight="1" x14ac:dyDescent="0.25">
      <c r="A321" s="39"/>
      <c r="B321" s="57" t="s">
        <v>532</v>
      </c>
      <c r="C321" s="41">
        <f>SUM(C322,C336)</f>
        <v>197</v>
      </c>
      <c r="D321" s="41">
        <f t="shared" ref="D321:R321" si="142">SUM(D322,D336)</f>
        <v>0</v>
      </c>
      <c r="E321" s="41">
        <f t="shared" si="142"/>
        <v>5</v>
      </c>
      <c r="F321" s="41">
        <f t="shared" si="142"/>
        <v>18</v>
      </c>
      <c r="G321" s="41">
        <f t="shared" si="142"/>
        <v>2</v>
      </c>
      <c r="H321" s="41">
        <f t="shared" si="142"/>
        <v>0</v>
      </c>
      <c r="I321" s="41">
        <f t="shared" si="142"/>
        <v>3</v>
      </c>
      <c r="J321" s="41">
        <f t="shared" si="142"/>
        <v>3</v>
      </c>
      <c r="K321" s="41">
        <f t="shared" si="142"/>
        <v>16</v>
      </c>
      <c r="L321" s="41">
        <f t="shared" si="142"/>
        <v>0</v>
      </c>
      <c r="M321" s="41">
        <f t="shared" si="142"/>
        <v>0</v>
      </c>
      <c r="N321" s="41">
        <f t="shared" si="142"/>
        <v>10</v>
      </c>
      <c r="O321" s="41">
        <f t="shared" si="142"/>
        <v>119</v>
      </c>
      <c r="P321" s="41">
        <f t="shared" si="142"/>
        <v>6</v>
      </c>
      <c r="Q321" s="41">
        <f t="shared" si="142"/>
        <v>0</v>
      </c>
      <c r="R321" s="41">
        <f t="shared" si="142"/>
        <v>7</v>
      </c>
      <c r="S321" s="41">
        <f>SUM(S322,S336)</f>
        <v>0</v>
      </c>
      <c r="T321" s="41">
        <f t="shared" ref="T321" si="143">SUM(T322,T336)</f>
        <v>3</v>
      </c>
      <c r="U321" s="41">
        <f t="shared" ref="U321" si="144">SUM(U322,U336)</f>
        <v>4</v>
      </c>
      <c r="V321" s="41">
        <f t="shared" ref="V321" si="145">SUM(V322,V336)</f>
        <v>0</v>
      </c>
      <c r="W321" s="41">
        <f t="shared" ref="W321" si="146">SUM(W322,W336)</f>
        <v>0</v>
      </c>
      <c r="X321" s="41">
        <f t="shared" ref="X321" si="147">SUM(X322,X336)</f>
        <v>1</v>
      </c>
      <c r="Y321" s="41">
        <f t="shared" ref="Y321" si="148">SUM(Y322,Y336)</f>
        <v>0</v>
      </c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s="86" customFormat="1" ht="24" customHeight="1" x14ac:dyDescent="0.25">
      <c r="A322" s="89" t="s">
        <v>531</v>
      </c>
      <c r="B322" s="85" t="s">
        <v>535</v>
      </c>
      <c r="C322" s="78">
        <f>SUM(C323:C335)</f>
        <v>138</v>
      </c>
      <c r="D322" s="78">
        <f t="shared" ref="D322:R322" si="149">SUM(D323:D335)</f>
        <v>0</v>
      </c>
      <c r="E322" s="78">
        <f t="shared" si="149"/>
        <v>5</v>
      </c>
      <c r="F322" s="78">
        <f t="shared" si="149"/>
        <v>18</v>
      </c>
      <c r="G322" s="78">
        <f t="shared" si="149"/>
        <v>2</v>
      </c>
      <c r="H322" s="78">
        <f t="shared" si="149"/>
        <v>0</v>
      </c>
      <c r="I322" s="78">
        <f t="shared" si="149"/>
        <v>3</v>
      </c>
      <c r="J322" s="78">
        <f t="shared" si="149"/>
        <v>1</v>
      </c>
      <c r="K322" s="78">
        <f t="shared" si="149"/>
        <v>16</v>
      </c>
      <c r="L322" s="78">
        <f t="shared" si="149"/>
        <v>0</v>
      </c>
      <c r="M322" s="78">
        <f t="shared" si="149"/>
        <v>0</v>
      </c>
      <c r="N322" s="78">
        <f t="shared" si="149"/>
        <v>10</v>
      </c>
      <c r="O322" s="78">
        <f t="shared" si="149"/>
        <v>66</v>
      </c>
      <c r="P322" s="78">
        <f t="shared" si="149"/>
        <v>4</v>
      </c>
      <c r="Q322" s="78">
        <f t="shared" si="149"/>
        <v>0</v>
      </c>
      <c r="R322" s="78">
        <f t="shared" si="149"/>
        <v>7</v>
      </c>
      <c r="S322" s="78">
        <f>SUM(S323:S335)</f>
        <v>0</v>
      </c>
      <c r="T322" s="78">
        <f t="shared" ref="T322" si="150">SUM(T323:T335)</f>
        <v>1</v>
      </c>
      <c r="U322" s="78">
        <f t="shared" ref="U322" si="151">SUM(U323:U335)</f>
        <v>4</v>
      </c>
      <c r="V322" s="78">
        <f t="shared" ref="V322" si="152">SUM(V323:V335)</f>
        <v>0</v>
      </c>
      <c r="W322" s="78">
        <f t="shared" ref="W322" si="153">SUM(W323:W335)</f>
        <v>0</v>
      </c>
      <c r="X322" s="78">
        <f t="shared" ref="X322" si="154">SUM(X323:X335)</f>
        <v>1</v>
      </c>
      <c r="Y322" s="78">
        <f t="shared" ref="Y322" si="155">SUM(Y323:Y335)</f>
        <v>0</v>
      </c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29.25" customHeight="1" x14ac:dyDescent="0.25">
      <c r="A323" s="9" t="s">
        <v>160</v>
      </c>
      <c r="B323" s="2" t="s">
        <v>179</v>
      </c>
      <c r="C323" s="10">
        <f t="shared" si="121"/>
        <v>3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>
        <v>3</v>
      </c>
      <c r="S323" s="13"/>
      <c r="T323" s="13"/>
      <c r="U323" s="13"/>
      <c r="V323" s="13"/>
      <c r="W323" s="13"/>
      <c r="X323" s="13"/>
      <c r="Y323" s="13"/>
    </row>
    <row r="324" spans="1:40" x14ac:dyDescent="0.25">
      <c r="A324" s="9" t="s">
        <v>63</v>
      </c>
      <c r="B324" s="6" t="s">
        <v>29</v>
      </c>
      <c r="C324" s="10">
        <f t="shared" si="121"/>
        <v>15</v>
      </c>
      <c r="D324" s="13"/>
      <c r="E324" s="13"/>
      <c r="F324" s="13">
        <v>10</v>
      </c>
      <c r="G324" s="13"/>
      <c r="H324" s="13"/>
      <c r="I324" s="13"/>
      <c r="J324" s="13"/>
      <c r="K324" s="13">
        <v>5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40" x14ac:dyDescent="0.25">
      <c r="A325" s="9" t="s">
        <v>58</v>
      </c>
      <c r="B325" s="6" t="s">
        <v>279</v>
      </c>
      <c r="C325" s="10">
        <f t="shared" si="121"/>
        <v>5</v>
      </c>
      <c r="D325" s="13"/>
      <c r="E325" s="13"/>
      <c r="F325" s="13"/>
      <c r="G325" s="13"/>
      <c r="H325" s="13"/>
      <c r="I325" s="13"/>
      <c r="J325" s="13"/>
      <c r="K325" s="13">
        <v>5</v>
      </c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40" ht="35.25" customHeight="1" x14ac:dyDescent="0.25">
      <c r="A326" s="9" t="s">
        <v>166</v>
      </c>
      <c r="B326" s="7" t="s">
        <v>167</v>
      </c>
      <c r="C326" s="10">
        <f t="shared" si="121"/>
        <v>5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>
        <v>1</v>
      </c>
      <c r="Q326" s="13"/>
      <c r="R326" s="13">
        <v>4</v>
      </c>
      <c r="S326" s="13"/>
      <c r="T326" s="13"/>
      <c r="U326" s="13"/>
      <c r="V326" s="13"/>
      <c r="W326" s="13"/>
      <c r="X326" s="13"/>
      <c r="Y326" s="13"/>
    </row>
    <row r="327" spans="1:40" x14ac:dyDescent="0.25">
      <c r="A327" s="9" t="s">
        <v>59</v>
      </c>
      <c r="B327" s="6" t="s">
        <v>60</v>
      </c>
      <c r="C327" s="10">
        <f t="shared" si="121"/>
        <v>3</v>
      </c>
      <c r="D327" s="13"/>
      <c r="E327" s="13"/>
      <c r="F327" s="13"/>
      <c r="G327" s="13"/>
      <c r="H327" s="13"/>
      <c r="I327" s="13"/>
      <c r="J327" s="13"/>
      <c r="K327" s="13">
        <v>3</v>
      </c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40" ht="35.25" customHeight="1" x14ac:dyDescent="0.25">
      <c r="A328" s="9" t="s">
        <v>356</v>
      </c>
      <c r="B328" s="7" t="s">
        <v>357</v>
      </c>
      <c r="C328" s="10">
        <f t="shared" si="121"/>
        <v>1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>
        <v>1</v>
      </c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40" ht="23.25" customHeight="1" x14ac:dyDescent="0.25">
      <c r="A329" s="9" t="s">
        <v>358</v>
      </c>
      <c r="B329" s="7" t="s">
        <v>359</v>
      </c>
      <c r="C329" s="10">
        <f t="shared" si="121"/>
        <v>1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>
        <v>1</v>
      </c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40" ht="23.25" customHeight="1" x14ac:dyDescent="0.25">
      <c r="A330" s="9" t="s">
        <v>406</v>
      </c>
      <c r="B330" s="2" t="s">
        <v>405</v>
      </c>
      <c r="C330" s="10">
        <f t="shared" si="121"/>
        <v>52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>
        <v>52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40" ht="23.25" customHeight="1" x14ac:dyDescent="0.25">
      <c r="A331" s="9" t="s">
        <v>402</v>
      </c>
      <c r="B331" s="6" t="s">
        <v>403</v>
      </c>
      <c r="C331" s="10">
        <f t="shared" si="121"/>
        <v>3</v>
      </c>
      <c r="D331" s="13"/>
      <c r="E331" s="13">
        <v>1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>
        <v>2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40" ht="30.75" customHeight="1" x14ac:dyDescent="0.25">
      <c r="A332" s="9" t="s">
        <v>269</v>
      </c>
      <c r="B332" s="7" t="s">
        <v>268</v>
      </c>
      <c r="C332" s="10">
        <f t="shared" si="121"/>
        <v>28</v>
      </c>
      <c r="D332" s="13"/>
      <c r="E332" s="13"/>
      <c r="F332" s="13">
        <v>8</v>
      </c>
      <c r="G332" s="13">
        <v>2</v>
      </c>
      <c r="H332" s="13"/>
      <c r="I332" s="13"/>
      <c r="J332" s="13"/>
      <c r="K332" s="13"/>
      <c r="L332" s="13"/>
      <c r="M332" s="13"/>
      <c r="N332" s="13">
        <v>6</v>
      </c>
      <c r="O332" s="13">
        <v>7</v>
      </c>
      <c r="P332" s="13"/>
      <c r="Q332" s="13"/>
      <c r="R332" s="13"/>
      <c r="S332" s="13"/>
      <c r="T332" s="13">
        <v>1</v>
      </c>
      <c r="U332" s="13">
        <v>3</v>
      </c>
      <c r="V332" s="13"/>
      <c r="W332" s="13"/>
      <c r="X332" s="13">
        <v>1</v>
      </c>
      <c r="Y332" s="13"/>
    </row>
    <row r="333" spans="1:40" ht="31.5" x14ac:dyDescent="0.25">
      <c r="A333" s="9" t="s">
        <v>57</v>
      </c>
      <c r="B333" s="6" t="s">
        <v>570</v>
      </c>
      <c r="C333" s="10">
        <f t="shared" ref="C333:C349" si="156">SUM(D333:Y333)</f>
        <v>5</v>
      </c>
      <c r="D333" s="13"/>
      <c r="E333" s="13"/>
      <c r="F333" s="13"/>
      <c r="G333" s="13"/>
      <c r="H333" s="13"/>
      <c r="I333" s="13"/>
      <c r="J333" s="13">
        <v>1</v>
      </c>
      <c r="K333" s="13">
        <v>3</v>
      </c>
      <c r="L333" s="13"/>
      <c r="M333" s="13"/>
      <c r="N333" s="13"/>
      <c r="O333" s="13"/>
      <c r="P333" s="13">
        <v>1</v>
      </c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40" ht="49.5" customHeight="1" x14ac:dyDescent="0.25">
      <c r="A334" s="9" t="s">
        <v>280</v>
      </c>
      <c r="B334" s="7" t="s">
        <v>281</v>
      </c>
      <c r="C334" s="10">
        <f t="shared" si="156"/>
        <v>6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>
        <v>5</v>
      </c>
      <c r="P334" s="13"/>
      <c r="Q334" s="13"/>
      <c r="R334" s="13"/>
      <c r="S334" s="13"/>
      <c r="T334" s="13"/>
      <c r="U334" s="13">
        <v>1</v>
      </c>
      <c r="V334" s="13"/>
      <c r="W334" s="13"/>
      <c r="X334" s="13"/>
      <c r="Y334" s="13"/>
    </row>
    <row r="335" spans="1:40" x14ac:dyDescent="0.25">
      <c r="A335" s="9" t="s">
        <v>130</v>
      </c>
      <c r="B335" s="6" t="s">
        <v>131</v>
      </c>
      <c r="C335" s="10">
        <f t="shared" si="156"/>
        <v>11</v>
      </c>
      <c r="D335" s="13"/>
      <c r="E335" s="13">
        <v>4</v>
      </c>
      <c r="F335" s="13"/>
      <c r="G335" s="13"/>
      <c r="H335" s="13"/>
      <c r="I335" s="13">
        <v>3</v>
      </c>
      <c r="J335" s="13"/>
      <c r="K335" s="13"/>
      <c r="L335" s="13"/>
      <c r="M335" s="13"/>
      <c r="N335" s="13">
        <v>4</v>
      </c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40" s="86" customFormat="1" ht="18" customHeight="1" x14ac:dyDescent="0.25">
      <c r="A336" s="84" t="s">
        <v>533</v>
      </c>
      <c r="B336" s="85" t="s">
        <v>534</v>
      </c>
      <c r="C336" s="78">
        <f>SUM(C337:C338)</f>
        <v>59</v>
      </c>
      <c r="D336" s="78">
        <f t="shared" ref="D336:Y336" si="157">SUM(D337:D338)</f>
        <v>0</v>
      </c>
      <c r="E336" s="78">
        <f t="shared" si="157"/>
        <v>0</v>
      </c>
      <c r="F336" s="78">
        <f t="shared" si="157"/>
        <v>0</v>
      </c>
      <c r="G336" s="78">
        <f t="shared" si="157"/>
        <v>0</v>
      </c>
      <c r="H336" s="78">
        <f t="shared" si="157"/>
        <v>0</v>
      </c>
      <c r="I336" s="78">
        <f t="shared" si="157"/>
        <v>0</v>
      </c>
      <c r="J336" s="78">
        <f t="shared" si="157"/>
        <v>2</v>
      </c>
      <c r="K336" s="78">
        <f t="shared" si="157"/>
        <v>0</v>
      </c>
      <c r="L336" s="78">
        <f t="shared" si="157"/>
        <v>0</v>
      </c>
      <c r="M336" s="78">
        <f t="shared" si="157"/>
        <v>0</v>
      </c>
      <c r="N336" s="78">
        <f t="shared" si="157"/>
        <v>0</v>
      </c>
      <c r="O336" s="78">
        <f t="shared" si="157"/>
        <v>53</v>
      </c>
      <c r="P336" s="78">
        <f t="shared" si="157"/>
        <v>2</v>
      </c>
      <c r="Q336" s="78">
        <f t="shared" si="157"/>
        <v>0</v>
      </c>
      <c r="R336" s="78">
        <f t="shared" si="157"/>
        <v>0</v>
      </c>
      <c r="S336" s="78">
        <f t="shared" si="157"/>
        <v>0</v>
      </c>
      <c r="T336" s="78">
        <f t="shared" si="157"/>
        <v>2</v>
      </c>
      <c r="U336" s="78">
        <f t="shared" si="157"/>
        <v>0</v>
      </c>
      <c r="V336" s="78">
        <f t="shared" si="157"/>
        <v>0</v>
      </c>
      <c r="W336" s="78">
        <f t="shared" si="157"/>
        <v>0</v>
      </c>
      <c r="X336" s="78">
        <f t="shared" si="157"/>
        <v>0</v>
      </c>
      <c r="Y336" s="78">
        <f t="shared" si="157"/>
        <v>0</v>
      </c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x14ac:dyDescent="0.25">
      <c r="A337" s="9" t="s">
        <v>408</v>
      </c>
      <c r="B337" s="2" t="s">
        <v>407</v>
      </c>
      <c r="C337" s="10">
        <f t="shared" si="156"/>
        <v>4</v>
      </c>
      <c r="D337" s="13"/>
      <c r="E337" s="13"/>
      <c r="F337" s="13"/>
      <c r="G337" s="13"/>
      <c r="H337" s="13"/>
      <c r="I337" s="13"/>
      <c r="J337" s="13">
        <v>1</v>
      </c>
      <c r="K337" s="13"/>
      <c r="L337" s="13"/>
      <c r="M337" s="13"/>
      <c r="N337" s="13"/>
      <c r="O337" s="13">
        <v>3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40" x14ac:dyDescent="0.25">
      <c r="A338" s="9" t="s">
        <v>360</v>
      </c>
      <c r="B338" s="6" t="s">
        <v>361</v>
      </c>
      <c r="C338" s="10">
        <f t="shared" si="156"/>
        <v>55</v>
      </c>
      <c r="D338" s="13"/>
      <c r="E338" s="13"/>
      <c r="F338" s="13"/>
      <c r="G338" s="13"/>
      <c r="H338" s="13"/>
      <c r="I338" s="13"/>
      <c r="J338" s="13">
        <v>1</v>
      </c>
      <c r="K338" s="13"/>
      <c r="L338" s="13"/>
      <c r="M338" s="13"/>
      <c r="N338" s="13"/>
      <c r="O338" s="13">
        <v>50</v>
      </c>
      <c r="P338" s="13">
        <v>2</v>
      </c>
      <c r="Q338" s="13"/>
      <c r="R338" s="13"/>
      <c r="S338" s="13"/>
      <c r="T338" s="13">
        <v>2</v>
      </c>
      <c r="U338" s="13"/>
      <c r="V338" s="13"/>
      <c r="W338" s="13"/>
      <c r="X338" s="13"/>
      <c r="Y338" s="13"/>
    </row>
    <row r="339" spans="1:40" s="21" customFormat="1" ht="23.25" customHeight="1" x14ac:dyDescent="0.25">
      <c r="A339" s="39"/>
      <c r="B339" s="57" t="s">
        <v>536</v>
      </c>
      <c r="C339" s="41">
        <f>SUM(C340,C343)</f>
        <v>71</v>
      </c>
      <c r="D339" s="41">
        <f t="shared" ref="D339:Y339" si="158">SUM(D340,D343)</f>
        <v>0</v>
      </c>
      <c r="E339" s="41">
        <f t="shared" si="158"/>
        <v>0</v>
      </c>
      <c r="F339" s="41">
        <f t="shared" si="158"/>
        <v>14</v>
      </c>
      <c r="G339" s="41">
        <f t="shared" si="158"/>
        <v>20</v>
      </c>
      <c r="H339" s="41">
        <f t="shared" si="158"/>
        <v>0</v>
      </c>
      <c r="I339" s="41">
        <f t="shared" si="158"/>
        <v>5</v>
      </c>
      <c r="J339" s="41">
        <f t="shared" si="158"/>
        <v>0</v>
      </c>
      <c r="K339" s="41">
        <f t="shared" si="158"/>
        <v>3</v>
      </c>
      <c r="L339" s="41">
        <f t="shared" si="158"/>
        <v>0</v>
      </c>
      <c r="M339" s="41">
        <f t="shared" si="158"/>
        <v>0</v>
      </c>
      <c r="N339" s="41">
        <f t="shared" si="158"/>
        <v>0</v>
      </c>
      <c r="O339" s="41">
        <f t="shared" si="158"/>
        <v>0</v>
      </c>
      <c r="P339" s="41">
        <f t="shared" si="158"/>
        <v>0</v>
      </c>
      <c r="Q339" s="41">
        <f t="shared" si="158"/>
        <v>0</v>
      </c>
      <c r="R339" s="41">
        <f t="shared" si="158"/>
        <v>5</v>
      </c>
      <c r="S339" s="41">
        <f t="shared" si="158"/>
        <v>2</v>
      </c>
      <c r="T339" s="41">
        <f t="shared" si="158"/>
        <v>3</v>
      </c>
      <c r="U339" s="41">
        <f t="shared" si="158"/>
        <v>5</v>
      </c>
      <c r="V339" s="41">
        <f t="shared" si="158"/>
        <v>5</v>
      </c>
      <c r="W339" s="41">
        <f t="shared" si="158"/>
        <v>0</v>
      </c>
      <c r="X339" s="41">
        <f t="shared" si="158"/>
        <v>5</v>
      </c>
      <c r="Y339" s="41">
        <f t="shared" si="158"/>
        <v>4</v>
      </c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s="86" customFormat="1" x14ac:dyDescent="0.25">
      <c r="A340" s="90" t="s">
        <v>463</v>
      </c>
      <c r="B340" s="91" t="s">
        <v>464</v>
      </c>
      <c r="C340" s="78">
        <f>SUM(C341:C342)</f>
        <v>51</v>
      </c>
      <c r="D340" s="78">
        <f t="shared" ref="D340:Y340" si="159">SUM(D341:D342)</f>
        <v>0</v>
      </c>
      <c r="E340" s="78">
        <f t="shared" si="159"/>
        <v>0</v>
      </c>
      <c r="F340" s="78">
        <f t="shared" si="159"/>
        <v>10</v>
      </c>
      <c r="G340" s="78">
        <f t="shared" si="159"/>
        <v>20</v>
      </c>
      <c r="H340" s="78">
        <f t="shared" si="159"/>
        <v>0</v>
      </c>
      <c r="I340" s="78">
        <f t="shared" si="159"/>
        <v>0</v>
      </c>
      <c r="J340" s="78">
        <f t="shared" si="159"/>
        <v>0</v>
      </c>
      <c r="K340" s="78">
        <f t="shared" si="159"/>
        <v>1</v>
      </c>
      <c r="L340" s="78">
        <f t="shared" si="159"/>
        <v>0</v>
      </c>
      <c r="M340" s="78">
        <f t="shared" si="159"/>
        <v>0</v>
      </c>
      <c r="N340" s="78">
        <f t="shared" si="159"/>
        <v>0</v>
      </c>
      <c r="O340" s="78">
        <f t="shared" si="159"/>
        <v>0</v>
      </c>
      <c r="P340" s="78">
        <f t="shared" si="159"/>
        <v>0</v>
      </c>
      <c r="Q340" s="78">
        <f t="shared" si="159"/>
        <v>0</v>
      </c>
      <c r="R340" s="78">
        <f t="shared" si="159"/>
        <v>5</v>
      </c>
      <c r="S340" s="78">
        <f t="shared" si="159"/>
        <v>0</v>
      </c>
      <c r="T340" s="78">
        <f t="shared" si="159"/>
        <v>3</v>
      </c>
      <c r="U340" s="78">
        <f t="shared" si="159"/>
        <v>0</v>
      </c>
      <c r="V340" s="78">
        <f t="shared" si="159"/>
        <v>5</v>
      </c>
      <c r="W340" s="78">
        <f t="shared" si="159"/>
        <v>0</v>
      </c>
      <c r="X340" s="78">
        <f t="shared" si="159"/>
        <v>4</v>
      </c>
      <c r="Y340" s="78">
        <f t="shared" si="159"/>
        <v>3</v>
      </c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ht="24" customHeight="1" x14ac:dyDescent="0.25">
      <c r="A341" s="9" t="s">
        <v>50</v>
      </c>
      <c r="B341" s="6" t="s">
        <v>23</v>
      </c>
      <c r="C341" s="10">
        <f t="shared" si="156"/>
        <v>49</v>
      </c>
      <c r="D341" s="13"/>
      <c r="E341" s="13"/>
      <c r="F341" s="13">
        <v>10</v>
      </c>
      <c r="G341" s="13">
        <v>20</v>
      </c>
      <c r="H341" s="13"/>
      <c r="I341" s="13"/>
      <c r="J341" s="13"/>
      <c r="K341" s="13">
        <v>1</v>
      </c>
      <c r="L341" s="13"/>
      <c r="M341" s="13"/>
      <c r="N341" s="13"/>
      <c r="O341" s="13"/>
      <c r="P341" s="13"/>
      <c r="Q341" s="13"/>
      <c r="R341" s="13">
        <v>5</v>
      </c>
      <c r="S341" s="13"/>
      <c r="T341" s="13">
        <v>3</v>
      </c>
      <c r="U341" s="13"/>
      <c r="V341" s="13">
        <v>5</v>
      </c>
      <c r="W341" s="13"/>
      <c r="X341" s="13">
        <v>2</v>
      </c>
      <c r="Y341" s="13">
        <v>3</v>
      </c>
    </row>
    <row r="342" spans="1:40" ht="18.75" customHeight="1" x14ac:dyDescent="0.25">
      <c r="A342" s="9" t="s">
        <v>459</v>
      </c>
      <c r="B342" s="6" t="s">
        <v>460</v>
      </c>
      <c r="C342" s="10">
        <f t="shared" si="156"/>
        <v>2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>
        <v>2</v>
      </c>
      <c r="Y342" s="13"/>
    </row>
    <row r="343" spans="1:40" s="86" customFormat="1" ht="28.5" customHeight="1" x14ac:dyDescent="0.25">
      <c r="A343" s="84" t="s">
        <v>547</v>
      </c>
      <c r="B343" s="85" t="s">
        <v>548</v>
      </c>
      <c r="C343" s="78">
        <f>SUM(C344:C346)</f>
        <v>20</v>
      </c>
      <c r="D343" s="78">
        <f t="shared" ref="D343:Y343" si="160">SUM(D344:D346)</f>
        <v>0</v>
      </c>
      <c r="E343" s="78">
        <f t="shared" si="160"/>
        <v>0</v>
      </c>
      <c r="F343" s="78">
        <f t="shared" si="160"/>
        <v>4</v>
      </c>
      <c r="G343" s="78">
        <f t="shared" si="160"/>
        <v>0</v>
      </c>
      <c r="H343" s="78">
        <f t="shared" si="160"/>
        <v>0</v>
      </c>
      <c r="I343" s="78">
        <f t="shared" si="160"/>
        <v>5</v>
      </c>
      <c r="J343" s="78">
        <f t="shared" si="160"/>
        <v>0</v>
      </c>
      <c r="K343" s="78">
        <f t="shared" si="160"/>
        <v>2</v>
      </c>
      <c r="L343" s="78">
        <f t="shared" si="160"/>
        <v>0</v>
      </c>
      <c r="M343" s="78">
        <f t="shared" si="160"/>
        <v>0</v>
      </c>
      <c r="N343" s="78">
        <f t="shared" si="160"/>
        <v>0</v>
      </c>
      <c r="O343" s="78">
        <f t="shared" si="160"/>
        <v>0</v>
      </c>
      <c r="P343" s="78">
        <f t="shared" si="160"/>
        <v>0</v>
      </c>
      <c r="Q343" s="78">
        <f t="shared" si="160"/>
        <v>0</v>
      </c>
      <c r="R343" s="78">
        <f t="shared" si="160"/>
        <v>0</v>
      </c>
      <c r="S343" s="78">
        <f t="shared" si="160"/>
        <v>2</v>
      </c>
      <c r="T343" s="78">
        <f t="shared" si="160"/>
        <v>0</v>
      </c>
      <c r="U343" s="78">
        <f t="shared" si="160"/>
        <v>5</v>
      </c>
      <c r="V343" s="78">
        <f t="shared" si="160"/>
        <v>0</v>
      </c>
      <c r="W343" s="78">
        <f t="shared" si="160"/>
        <v>0</v>
      </c>
      <c r="X343" s="78">
        <f t="shared" si="160"/>
        <v>1</v>
      </c>
      <c r="Y343" s="78">
        <f t="shared" si="160"/>
        <v>1</v>
      </c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ht="23.25" customHeight="1" x14ac:dyDescent="0.25">
      <c r="A344" s="9" t="s">
        <v>270</v>
      </c>
      <c r="B344" s="6" t="s">
        <v>271</v>
      </c>
      <c r="C344" s="10">
        <f t="shared" si="156"/>
        <v>9</v>
      </c>
      <c r="D344" s="13"/>
      <c r="E344" s="13"/>
      <c r="F344" s="13">
        <v>4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>
        <v>3</v>
      </c>
      <c r="V344" s="13"/>
      <c r="W344" s="13"/>
      <c r="X344" s="13">
        <v>1</v>
      </c>
      <c r="Y344" s="13">
        <v>1</v>
      </c>
    </row>
    <row r="345" spans="1:40" ht="21" customHeight="1" x14ac:dyDescent="0.25">
      <c r="A345" s="9" t="s">
        <v>461</v>
      </c>
      <c r="B345" s="6" t="s">
        <v>462</v>
      </c>
      <c r="C345" s="10">
        <f t="shared" si="156"/>
        <v>0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40" ht="31.5" customHeight="1" x14ac:dyDescent="0.25">
      <c r="A346" s="18" t="s">
        <v>73</v>
      </c>
      <c r="B346" s="6" t="s">
        <v>74</v>
      </c>
      <c r="C346" s="10">
        <f t="shared" si="156"/>
        <v>11</v>
      </c>
      <c r="D346" s="13"/>
      <c r="E346" s="13"/>
      <c r="F346" s="13"/>
      <c r="G346" s="13"/>
      <c r="H346" s="13"/>
      <c r="I346" s="13">
        <v>5</v>
      </c>
      <c r="J346" s="13"/>
      <c r="K346" s="13">
        <v>2</v>
      </c>
      <c r="L346" s="13"/>
      <c r="M346" s="13"/>
      <c r="N346" s="13"/>
      <c r="O346" s="13"/>
      <c r="P346" s="13"/>
      <c r="Q346" s="13"/>
      <c r="R346" s="13"/>
      <c r="S346" s="13">
        <v>2</v>
      </c>
      <c r="T346" s="13"/>
      <c r="U346" s="13">
        <v>2</v>
      </c>
      <c r="V346" s="13"/>
      <c r="W346" s="13"/>
      <c r="X346" s="13"/>
      <c r="Y346" s="13"/>
    </row>
    <row r="347" spans="1:40" s="21" customFormat="1" ht="25.5" customHeight="1" x14ac:dyDescent="0.25">
      <c r="A347" s="96"/>
      <c r="B347" s="57" t="s">
        <v>559</v>
      </c>
      <c r="C347" s="41">
        <f>SUM(C348,C348)</f>
        <v>2</v>
      </c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s="86" customFormat="1" ht="31.5" customHeight="1" x14ac:dyDescent="0.25">
      <c r="A348" s="97" t="s">
        <v>561</v>
      </c>
      <c r="B348" s="85" t="s">
        <v>596</v>
      </c>
      <c r="C348" s="78">
        <f>SUM(C349:C351)</f>
        <v>1</v>
      </c>
      <c r="D348" s="78">
        <f t="shared" ref="D348:Y348" si="161">SUM(D349:D351)</f>
        <v>0</v>
      </c>
      <c r="E348" s="78">
        <f t="shared" si="161"/>
        <v>0</v>
      </c>
      <c r="F348" s="78">
        <f t="shared" si="161"/>
        <v>0</v>
      </c>
      <c r="G348" s="78">
        <f t="shared" si="161"/>
        <v>0</v>
      </c>
      <c r="H348" s="78">
        <f t="shared" si="161"/>
        <v>0</v>
      </c>
      <c r="I348" s="78">
        <f t="shared" si="161"/>
        <v>0</v>
      </c>
      <c r="J348" s="78">
        <f t="shared" si="161"/>
        <v>0</v>
      </c>
      <c r="K348" s="78">
        <f t="shared" si="161"/>
        <v>0</v>
      </c>
      <c r="L348" s="78">
        <f t="shared" si="161"/>
        <v>0</v>
      </c>
      <c r="M348" s="78">
        <f t="shared" si="161"/>
        <v>0</v>
      </c>
      <c r="N348" s="78">
        <f t="shared" si="161"/>
        <v>0</v>
      </c>
      <c r="O348" s="78">
        <f t="shared" si="161"/>
        <v>0</v>
      </c>
      <c r="P348" s="78">
        <f t="shared" si="161"/>
        <v>0</v>
      </c>
      <c r="Q348" s="78">
        <f t="shared" si="161"/>
        <v>0</v>
      </c>
      <c r="R348" s="78">
        <f t="shared" si="161"/>
        <v>0</v>
      </c>
      <c r="S348" s="78">
        <f t="shared" si="161"/>
        <v>0</v>
      </c>
      <c r="T348" s="78">
        <f t="shared" si="161"/>
        <v>0</v>
      </c>
      <c r="U348" s="78">
        <f t="shared" si="161"/>
        <v>0</v>
      </c>
      <c r="V348" s="78">
        <f t="shared" si="161"/>
        <v>0</v>
      </c>
      <c r="W348" s="78">
        <f t="shared" si="161"/>
        <v>0</v>
      </c>
      <c r="X348" s="78">
        <f t="shared" si="161"/>
        <v>0</v>
      </c>
      <c r="Y348" s="78">
        <f t="shared" si="161"/>
        <v>1</v>
      </c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</row>
    <row r="349" spans="1:40" ht="24" customHeight="1" x14ac:dyDescent="0.25">
      <c r="A349" s="5" t="s">
        <v>335</v>
      </c>
      <c r="B349" s="7" t="s">
        <v>336</v>
      </c>
      <c r="C349" s="10">
        <f t="shared" si="156"/>
        <v>1</v>
      </c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>
        <v>1</v>
      </c>
    </row>
    <row r="350" spans="1:40" x14ac:dyDescent="0.25">
      <c r="A350" s="5"/>
      <c r="B350" s="7"/>
      <c r="C350" s="98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40" x14ac:dyDescent="0.25">
      <c r="A351" s="5"/>
      <c r="B351" s="2"/>
      <c r="C351" s="17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40" x14ac:dyDescent="0.25">
      <c r="A352" s="43"/>
      <c r="B352" s="4"/>
      <c r="C352" s="4"/>
      <c r="J352" s="4"/>
    </row>
    <row r="353" spans="1:10" s="1" customFormat="1" x14ac:dyDescent="0.25">
      <c r="A353" s="4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x14ac:dyDescent="0.25">
      <c r="A354" s="4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x14ac:dyDescent="0.25">
      <c r="A355" s="4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x14ac:dyDescent="0.25">
      <c r="A356" s="4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x14ac:dyDescent="0.25">
      <c r="A357" s="4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x14ac:dyDescent="0.25">
      <c r="A358" s="4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x14ac:dyDescent="0.25">
      <c r="A359" s="4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x14ac:dyDescent="0.25">
      <c r="A360" s="4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x14ac:dyDescent="0.25">
      <c r="A361" s="4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x14ac:dyDescent="0.25">
      <c r="A362" s="4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x14ac:dyDescent="0.25">
      <c r="A363" s="4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x14ac:dyDescent="0.25">
      <c r="A364" s="44"/>
      <c r="D364" s="4"/>
      <c r="E364" s="4"/>
      <c r="F364" s="4"/>
      <c r="G364" s="4"/>
      <c r="H364" s="4"/>
      <c r="I364" s="4"/>
      <c r="J364" s="4"/>
    </row>
    <row r="365" spans="1:10" s="1" customFormat="1" x14ac:dyDescent="0.25">
      <c r="A365" s="44"/>
      <c r="D365" s="4"/>
      <c r="E365" s="4"/>
      <c r="F365" s="4"/>
      <c r="G365" s="4"/>
      <c r="H365" s="4"/>
      <c r="I365" s="4"/>
      <c r="J365" s="4"/>
    </row>
    <row r="366" spans="1:10" s="1" customFormat="1" x14ac:dyDescent="0.25">
      <c r="A366" s="44"/>
      <c r="D366" s="4"/>
      <c r="E366" s="4"/>
      <c r="F366" s="4"/>
      <c r="G366" s="4"/>
      <c r="H366" s="4"/>
      <c r="I366" s="4"/>
      <c r="J366" s="4"/>
    </row>
    <row r="367" spans="1:10" s="1" customFormat="1" x14ac:dyDescent="0.25">
      <c r="A367" s="44"/>
      <c r="D367" s="4"/>
      <c r="E367" s="4"/>
      <c r="F367" s="4"/>
      <c r="G367" s="4"/>
      <c r="H367" s="4"/>
      <c r="I367" s="4"/>
      <c r="J367" s="4"/>
    </row>
    <row r="368" spans="1:10" s="1" customFormat="1" x14ac:dyDescent="0.25">
      <c r="A368" s="44"/>
      <c r="D368" s="4"/>
      <c r="E368" s="4"/>
      <c r="F368" s="4"/>
      <c r="G368" s="4"/>
      <c r="H368" s="4"/>
      <c r="I368" s="4"/>
      <c r="J368" s="4"/>
    </row>
    <row r="369" spans="10:10" s="1" customFormat="1" x14ac:dyDescent="0.25">
      <c r="J369" s="4"/>
    </row>
    <row r="370" spans="10:10" s="1" customFormat="1" x14ac:dyDescent="0.25">
      <c r="J370" s="4"/>
    </row>
    <row r="371" spans="10:10" s="1" customFormat="1" x14ac:dyDescent="0.25">
      <c r="J371" s="4"/>
    </row>
    <row r="372" spans="10:10" s="1" customFormat="1" x14ac:dyDescent="0.25">
      <c r="J372" s="4"/>
    </row>
    <row r="373" spans="10:10" s="1" customFormat="1" x14ac:dyDescent="0.25">
      <c r="J373" s="4"/>
    </row>
    <row r="374" spans="10:10" s="1" customFormat="1" x14ac:dyDescent="0.25">
      <c r="J374" s="4"/>
    </row>
    <row r="375" spans="10:10" s="1" customFormat="1" x14ac:dyDescent="0.25">
      <c r="J375" s="4"/>
    </row>
    <row r="376" spans="10:10" s="1" customFormat="1" x14ac:dyDescent="0.25">
      <c r="J376" s="4"/>
    </row>
    <row r="377" spans="10:10" s="1" customFormat="1" x14ac:dyDescent="0.25">
      <c r="J377" s="4"/>
    </row>
    <row r="378" spans="10:10" s="1" customFormat="1" x14ac:dyDescent="0.25">
      <c r="J378" s="4"/>
    </row>
    <row r="379" spans="10:10" s="1" customFormat="1" x14ac:dyDescent="0.25">
      <c r="J379" s="4"/>
    </row>
    <row r="380" spans="10:10" s="1" customFormat="1" x14ac:dyDescent="0.25">
      <c r="J380" s="4"/>
    </row>
    <row r="381" spans="10:10" s="1" customFormat="1" x14ac:dyDescent="0.25">
      <c r="J381" s="4"/>
    </row>
    <row r="382" spans="10:10" s="1" customFormat="1" x14ac:dyDescent="0.25">
      <c r="J382" s="4"/>
    </row>
    <row r="383" spans="10:10" s="1" customFormat="1" x14ac:dyDescent="0.25">
      <c r="J383" s="4"/>
    </row>
    <row r="384" spans="10:10" s="1" customFormat="1" x14ac:dyDescent="0.25">
      <c r="J384" s="4"/>
    </row>
    <row r="385" spans="10:10" s="1" customFormat="1" x14ac:dyDescent="0.25">
      <c r="J385" s="4"/>
    </row>
    <row r="386" spans="10:10" s="1" customFormat="1" x14ac:dyDescent="0.25">
      <c r="J386" s="4"/>
    </row>
    <row r="387" spans="10:10" s="1" customFormat="1" x14ac:dyDescent="0.25">
      <c r="J387" s="4"/>
    </row>
    <row r="388" spans="10:10" s="1" customFormat="1" x14ac:dyDescent="0.25">
      <c r="J388" s="4"/>
    </row>
    <row r="389" spans="10:10" s="1" customFormat="1" x14ac:dyDescent="0.25">
      <c r="J389" s="4"/>
    </row>
  </sheetData>
  <sortState ref="A120:B126">
    <sortCondition sortBy="cellColor" ref="A123"/>
  </sortState>
  <mergeCells count="6">
    <mergeCell ref="C254:Y254"/>
    <mergeCell ref="E1:U1"/>
    <mergeCell ref="E2:U2"/>
    <mergeCell ref="E3:Y3"/>
    <mergeCell ref="D161:Y161"/>
    <mergeCell ref="D6:Y6"/>
  </mergeCells>
  <pageMargins left="0.23622047244094491" right="0.23622047244094491" top="0.15748031496062992" bottom="0.15748031496062992" header="0.31496062992125984" footer="0.31496062992125984"/>
  <pageSetup paperSize="9"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2015-2020 исп.власть</vt:lpstr>
      <vt:lpstr>муниц.р-ны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kob_418</dc:creator>
  <cp:lastModifiedBy>User1</cp:lastModifiedBy>
  <cp:lastPrinted>2014-09-29T12:12:25Z</cp:lastPrinted>
  <dcterms:created xsi:type="dcterms:W3CDTF">2013-03-11T07:20:08Z</dcterms:created>
  <dcterms:modified xsi:type="dcterms:W3CDTF">2017-03-22T05:44:02Z</dcterms:modified>
</cp:coreProperties>
</file>